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50" windowWidth="10980" windowHeight="9135" tabRatio="801" activeTab="0"/>
  </bookViews>
  <sheets>
    <sheet name="（法非適用企業）" sheetId="1" r:id="rId1"/>
  </sheets>
  <definedNames>
    <definedName name="_xlnm.Print_Area" localSheetId="0">'（法非適用企業）'!$A$1:$V$72</definedName>
    <definedName name="_xlnm.Print_Titles" localSheetId="0">'（法非適用企業）'!$A:$V,'（法非適用企業）'!$1:$3</definedName>
  </definedNames>
  <calcPr fullCalcOnLoad="1"/>
</workbook>
</file>

<file path=xl/sharedStrings.xml><?xml version="1.0" encoding="utf-8"?>
<sst xmlns="http://schemas.openxmlformats.org/spreadsheetml/2006/main" count="173" uniqueCount="131">
  <si>
    <t>営業収益</t>
  </si>
  <si>
    <t>受託工事収益</t>
  </si>
  <si>
    <t>その他</t>
  </si>
  <si>
    <t>営業外収益</t>
  </si>
  <si>
    <t>料金収入</t>
  </si>
  <si>
    <t>他会計繰入金</t>
  </si>
  <si>
    <t>営業費用</t>
  </si>
  <si>
    <t>職員給与費</t>
  </si>
  <si>
    <t>営業外費用</t>
  </si>
  <si>
    <t>支払利息</t>
  </si>
  <si>
    <t>年　　　　　　度</t>
  </si>
  <si>
    <t>（決算）</t>
  </si>
  <si>
    <t>前々年度</t>
  </si>
  <si>
    <t>前年度</t>
  </si>
  <si>
    <t>本年度</t>
  </si>
  <si>
    <t>収益的収入</t>
  </si>
  <si>
    <t>収益的支出</t>
  </si>
  <si>
    <t>（単位：千円）</t>
  </si>
  <si>
    <t>年　　　　　度</t>
  </si>
  <si>
    <t>資本的収入</t>
  </si>
  <si>
    <t>国（都道府県）補助金</t>
  </si>
  <si>
    <t>固定資産売却代金</t>
  </si>
  <si>
    <t>工事負担金</t>
  </si>
  <si>
    <t>資本的支出</t>
  </si>
  <si>
    <t>建設改良費</t>
  </si>
  <si>
    <t>うち職員給与費</t>
  </si>
  <si>
    <t>収益的収支分</t>
  </si>
  <si>
    <t>うち基準内繰入金</t>
  </si>
  <si>
    <t>うち基準外繰入金</t>
  </si>
  <si>
    <t>資本的収支分</t>
  </si>
  <si>
    <t>（単位：千円，％）</t>
  </si>
  <si>
    <t>総収益</t>
  </si>
  <si>
    <t>総費用</t>
  </si>
  <si>
    <t>うち退職手当</t>
  </si>
  <si>
    <t>うち一時借入金利息</t>
  </si>
  <si>
    <t>収支差引</t>
  </si>
  <si>
    <t>地方債</t>
  </si>
  <si>
    <t>他会計補助金</t>
  </si>
  <si>
    <t>他会計借入金</t>
  </si>
  <si>
    <t>地方債償還金</t>
  </si>
  <si>
    <t>他会計長期借入金返還金</t>
  </si>
  <si>
    <t>他会計への繰出金</t>
  </si>
  <si>
    <t>収支再差引</t>
  </si>
  <si>
    <t>積立金</t>
  </si>
  <si>
    <t>前年度からの繰越金</t>
  </si>
  <si>
    <t>前年度繰上充用金</t>
  </si>
  <si>
    <t>形式収支</t>
  </si>
  <si>
    <t>翌年度へ繰り越すべき財源</t>
  </si>
  <si>
    <t>実質収支</t>
  </si>
  <si>
    <t>黒字</t>
  </si>
  <si>
    <t>赤字</t>
  </si>
  <si>
    <t>赤字比率（</t>
  </si>
  <si>
    <t>収益的収支比率（</t>
  </si>
  <si>
    <t>営業収益－受託工事収益　(B)-(C)</t>
  </si>
  <si>
    <t>区</t>
  </si>
  <si>
    <t>分</t>
  </si>
  <si>
    <t>（３）</t>
  </si>
  <si>
    <t>（４）</t>
  </si>
  <si>
    <t>（５）</t>
  </si>
  <si>
    <t>（６）</t>
  </si>
  <si>
    <t>（７）</t>
  </si>
  <si>
    <t>資　本　的　収　支</t>
  </si>
  <si>
    <t>○他会計繰入金</t>
  </si>
  <si>
    <t xml:space="preserve">地方財政法による
資金不足の比率   </t>
  </si>
  <si>
    <t>収　益　的　収　支</t>
  </si>
  <si>
    <t>(A)</t>
  </si>
  <si>
    <t>（１）</t>
  </si>
  <si>
    <t>(B)</t>
  </si>
  <si>
    <t>ア</t>
  </si>
  <si>
    <t>イ</t>
  </si>
  <si>
    <t>(C)</t>
  </si>
  <si>
    <t>ウ</t>
  </si>
  <si>
    <t>（２）</t>
  </si>
  <si>
    <t>２</t>
  </si>
  <si>
    <t>(D)</t>
  </si>
  <si>
    <t>３</t>
  </si>
  <si>
    <t>(A)-(D)</t>
  </si>
  <si>
    <t>(E)</t>
  </si>
  <si>
    <t>(F)</t>
  </si>
  <si>
    <t>２</t>
  </si>
  <si>
    <t>(G)</t>
  </si>
  <si>
    <t>（１）</t>
  </si>
  <si>
    <t>（２）</t>
  </si>
  <si>
    <t>(H)</t>
  </si>
  <si>
    <t>３</t>
  </si>
  <si>
    <t>(F)-(G)</t>
  </si>
  <si>
    <t>(I)</t>
  </si>
  <si>
    <t>(E)+(I)</t>
  </si>
  <si>
    <t>(J)</t>
  </si>
  <si>
    <t>(K)</t>
  </si>
  <si>
    <t>(L)</t>
  </si>
  <si>
    <t>(M)</t>
  </si>
  <si>
    <t>(J)-(K)+(L)-(M)</t>
  </si>
  <si>
    <t>(N)</t>
  </si>
  <si>
    <t>(O)</t>
  </si>
  <si>
    <t>(P)</t>
  </si>
  <si>
    <t>(N)-(O)</t>
  </si>
  <si>
    <t>(Q)</t>
  </si>
  <si>
    <t>×100</t>
  </si>
  <si>
    <t>）</t>
  </si>
  <si>
    <t>(B)-(C)</t>
  </si>
  <si>
    <t>(A)</t>
  </si>
  <si>
    <t>(D)+(H)</t>
  </si>
  <si>
    <t>(R)</t>
  </si>
  <si>
    <t>(S)</t>
  </si>
  <si>
    <t>((R)/(S)×100)</t>
  </si>
  <si>
    <t>（T)</t>
  </si>
  <si>
    <t>健全化法施行規則第６条に規定する
解消可能資金不足額</t>
  </si>
  <si>
    <t>健全化法施行令第17条により算定した
事業の規模</t>
  </si>
  <si>
    <r>
      <rPr>
        <sz val="10"/>
        <rFont val="ＭＳ Ｐゴシック"/>
        <family val="3"/>
      </rPr>
      <t>健全化法第22条により算定した</t>
    </r>
    <r>
      <rPr>
        <sz val="11"/>
        <rFont val="ＭＳ Ｐゴシック"/>
        <family val="3"/>
      </rPr>
      <t xml:space="preserve">
資金不足比率</t>
    </r>
  </si>
  <si>
    <t>(（T）/（V）×100)</t>
  </si>
  <si>
    <t>他会計借入金残高</t>
  </si>
  <si>
    <t>合計</t>
  </si>
  <si>
    <t>地方債残高</t>
  </si>
  <si>
    <t>(V)</t>
  </si>
  <si>
    <t>(U)</t>
  </si>
  <si>
    <t>(W)</t>
  </si>
  <si>
    <t>(X)</t>
  </si>
  <si>
    <t>健全化法施行令第16条により算定した
資金の不足額</t>
  </si>
  <si>
    <t>うち資本費平準化債</t>
  </si>
  <si>
    <t>地方財政法施行令第16条第１項により算定した
資金の不足額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</si>
  <si>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</si>
  <si>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</si>
  <si>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</si>
  <si>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</si>
  <si>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</si>
  <si>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</si>
  <si>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</si>
  <si>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</si>
  <si>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</si>
  <si>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（決算）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</si>
</sst>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  <numFmt numFmtId="22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8" xfId="49" applyFont="1" applyFill="1" applyBorder="1" applyAlignment="1" quotePrefix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quotePrefix="1">
      <alignment vertical="center"/>
    </xf>
    <xf numFmtId="49" fontId="0" fillId="0" borderId="20" xfId="49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49" fontId="0" fillId="0" borderId="20" xfId="49" applyNumberFormat="1" applyFont="1" applyFill="1" applyBorder="1" applyAlignment="1" quotePrefix="1">
      <alignment horizontal="right" vertic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 quotePrefix="1">
      <alignment horizontal="right" vertical="center"/>
    </xf>
    <xf numFmtId="49" fontId="0" fillId="0" borderId="11" xfId="49" applyNumberFormat="1" applyFont="1" applyFill="1" applyBorder="1" applyAlignment="1">
      <alignment horizontal="center" vertical="center"/>
    </xf>
    <xf numFmtId="49" fontId="0" fillId="0" borderId="20" xfId="49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14" xfId="49" applyNumberFormat="1" applyFont="1" applyFill="1" applyBorder="1" applyAlignment="1" quotePrefix="1">
      <alignment horizontal="right" vertical="center"/>
    </xf>
    <xf numFmtId="38" fontId="0" fillId="0" borderId="15" xfId="49" applyFont="1" applyFill="1" applyBorder="1" applyAlignment="1" quotePrefix="1">
      <alignment horizontal="right" vertical="center"/>
    </xf>
    <xf numFmtId="38" fontId="0" fillId="0" borderId="16" xfId="49" applyFont="1" applyFill="1" applyBorder="1" applyAlignment="1">
      <alignment horizontal="distributed" vertical="center"/>
    </xf>
    <xf numFmtId="49" fontId="0" fillId="0" borderId="14" xfId="49" applyNumberFormat="1" applyFont="1" applyFill="1" applyBorder="1" applyAlignment="1">
      <alignment vertical="center"/>
    </xf>
    <xf numFmtId="49" fontId="0" fillId="0" borderId="15" xfId="49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18" xfId="49" applyNumberFormat="1" applyFont="1" applyFill="1" applyBorder="1" applyAlignment="1">
      <alignment vertical="center"/>
    </xf>
    <xf numFmtId="38" fontId="0" fillId="0" borderId="11" xfId="49" applyFont="1" applyFill="1" applyBorder="1" applyAlignment="1" quotePrefix="1">
      <alignment vertical="center"/>
    </xf>
    <xf numFmtId="49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4" xfId="49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 quotePrefix="1">
      <alignment horizontal="center" vertical="distributed"/>
    </xf>
    <xf numFmtId="0" fontId="0" fillId="0" borderId="18" xfId="0" applyFont="1" applyFill="1" applyBorder="1" applyAlignment="1" quotePrefix="1">
      <alignment horizontal="center" vertical="distributed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distributed"/>
    </xf>
    <xf numFmtId="0" fontId="0" fillId="0" borderId="0" xfId="0" applyFont="1" applyFill="1" applyBorder="1" applyAlignment="1" quotePrefix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 shrinkToFit="1"/>
    </xf>
    <xf numFmtId="0" fontId="0" fillId="0" borderId="18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5" xfId="0" applyFont="1" applyFill="1" applyBorder="1" applyAlignment="1">
      <alignment vertical="center" shrinkToFit="1"/>
    </xf>
    <xf numFmtId="38" fontId="0" fillId="0" borderId="19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91" fontId="0" fillId="0" borderId="23" xfId="49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191" fontId="0" fillId="28" borderId="23" xfId="49" applyNumberFormat="1" applyFont="1" applyFill="1" applyBorder="1" applyAlignment="1">
      <alignment horizontal="right" vertical="center"/>
    </xf>
    <xf numFmtId="191" fontId="0" fillId="28" borderId="13" xfId="49" applyNumberFormat="1" applyFont="1" applyFill="1" applyBorder="1" applyAlignment="1">
      <alignment horizontal="right" vertical="center"/>
    </xf>
    <xf numFmtId="191" fontId="0" fillId="28" borderId="23" xfId="0" applyNumberFormat="1" applyFont="1" applyFill="1" applyBorder="1" applyAlignment="1">
      <alignment horizontal="right" vertical="center"/>
    </xf>
    <xf numFmtId="191" fontId="0" fillId="28" borderId="13" xfId="0" applyNumberFormat="1" applyFont="1" applyFill="1" applyBorder="1" applyAlignment="1">
      <alignment horizontal="right" vertical="center"/>
    </xf>
    <xf numFmtId="191" fontId="0" fillId="28" borderId="17" xfId="0" applyNumberFormat="1" applyFont="1" applyFill="1" applyBorder="1" applyAlignment="1">
      <alignment horizontal="right" vertical="center"/>
    </xf>
    <xf numFmtId="191" fontId="0" fillId="0" borderId="13" xfId="49" applyNumberFormat="1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 wrapText="1" shrinkToFit="1"/>
    </xf>
    <xf numFmtId="0" fontId="0" fillId="0" borderId="18" xfId="0" applyFont="1" applyFill="1" applyBorder="1" applyAlignment="1">
      <alignment horizontal="distributed" vertical="center" wrapText="1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0" fontId="0" fillId="28" borderId="13" xfId="49" applyNumberFormat="1" applyFont="1" applyFill="1" applyBorder="1" applyAlignment="1">
      <alignment horizontal="right" vertical="center"/>
    </xf>
    <xf numFmtId="10" fontId="0" fillId="28" borderId="17" xfId="49" applyNumberFormat="1" applyFont="1" applyFill="1" applyBorder="1" applyAlignment="1">
      <alignment horizontal="right" vertical="center"/>
    </xf>
    <xf numFmtId="191" fontId="0" fillId="28" borderId="13" xfId="49" applyNumberFormat="1" applyFont="1" applyFill="1" applyBorder="1" applyAlignment="1">
      <alignment horizontal="right" vertical="center"/>
    </xf>
    <xf numFmtId="191" fontId="0" fillId="28" borderId="17" xfId="49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11" xfId="49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77" fontId="0" fillId="0" borderId="18" xfId="0" applyNumberFormat="1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10" xfId="49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38" fontId="0" fillId="0" borderId="15" xfId="49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distributed" vertical="center"/>
    </xf>
    <xf numFmtId="191" fontId="0" fillId="28" borderId="13" xfId="0" applyNumberFormat="1" applyFont="1" applyFill="1" applyBorder="1" applyAlignment="1">
      <alignment horizontal="right" vertical="center"/>
    </xf>
    <xf numFmtId="191" fontId="0" fillId="28" borderId="17" xfId="0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5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392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19050</xdr:colOff>
      <xdr:row>63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2915900"/>
          <a:ext cx="39528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view="pageBreakPreview" zoomScale="85" zoomScaleSheetLayoutView="85" zoomScalePageLayoutView="55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Y14" sqref="Y14"/>
    </sheetView>
  </sheetViews>
  <sheetFormatPr defaultColWidth="9.00390625" defaultRowHeight="13.5"/>
  <cols>
    <col min="1" max="2" width="3.375" style="30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390625" style="1" customWidth="1"/>
    <col min="8" max="8" width="7.375" style="1" customWidth="1"/>
    <col min="9" max="9" width="7.25390625" style="1" customWidth="1"/>
    <col min="10" max="10" width="4.00390625" style="2" customWidth="1"/>
    <col min="11" max="22" width="9.375" style="1" customWidth="1"/>
    <col min="23" max="16384" width="9.00390625" style="1" customWidth="1"/>
  </cols>
  <sheetData>
    <row r="1" ht="13.5">
      <c r="V1" s="2" t="s">
        <v>30</v>
      </c>
    </row>
    <row r="2" spans="1:22" s="8" customFormat="1" ht="13.5">
      <c r="A2" s="31"/>
      <c r="B2" s="32"/>
      <c r="C2" s="4"/>
      <c r="D2" s="4"/>
      <c r="E2" s="4"/>
      <c r="F2" s="4"/>
      <c r="G2" s="4"/>
      <c r="H2" s="4"/>
      <c r="I2" s="5" t="s">
        <v>10</v>
      </c>
      <c r="J2" s="6"/>
      <c r="K2" s="7" t="s">
        <v>12</v>
      </c>
      <c r="L2" s="7" t="s">
        <v>13</v>
      </c>
      <c r="M2" s="122" t="s">
        <v>14</v>
      </c>
      <c r="N2" s="120" t="s">
        <v>121</v>
      </c>
      <c r="O2" s="120" t="s">
        <v>122</v>
      </c>
      <c r="P2" s="120" t="s">
        <v>123</v>
      </c>
      <c r="Q2" s="120" t="s">
        <v>124</v>
      </c>
      <c r="R2" s="120" t="s">
        <v>125</v>
      </c>
      <c r="S2" s="120" t="s">
        <v>126</v>
      </c>
      <c r="T2" s="120" t="s">
        <v>127</v>
      </c>
      <c r="U2" s="120" t="s">
        <v>128</v>
      </c>
      <c r="V2" s="120" t="s">
        <v>129</v>
      </c>
    </row>
    <row r="3" spans="1:22" s="8" customFormat="1" ht="30" customHeight="1">
      <c r="A3" s="33"/>
      <c r="B3" s="34"/>
      <c r="C3" s="10" t="s">
        <v>54</v>
      </c>
      <c r="D3" s="10"/>
      <c r="E3" s="10" t="s">
        <v>55</v>
      </c>
      <c r="F3" s="10"/>
      <c r="G3" s="10"/>
      <c r="H3" s="10"/>
      <c r="I3" s="10"/>
      <c r="J3" s="11"/>
      <c r="K3" s="12" t="s">
        <v>11</v>
      </c>
      <c r="L3" s="12" t="s">
        <v>130</v>
      </c>
      <c r="M3" s="123"/>
      <c r="N3" s="121"/>
      <c r="O3" s="121"/>
      <c r="P3" s="121"/>
      <c r="Q3" s="121"/>
      <c r="R3" s="121"/>
      <c r="S3" s="121"/>
      <c r="T3" s="121"/>
      <c r="U3" s="121"/>
      <c r="V3" s="121"/>
    </row>
    <row r="4" spans="1:22" s="8" customFormat="1" ht="15.75" customHeight="1">
      <c r="A4" s="149" t="s">
        <v>64</v>
      </c>
      <c r="B4" s="154" t="s">
        <v>15</v>
      </c>
      <c r="C4" s="35">
        <v>1</v>
      </c>
      <c r="D4" s="134" t="s">
        <v>31</v>
      </c>
      <c r="E4" s="129"/>
      <c r="F4" s="129"/>
      <c r="G4" s="129"/>
      <c r="H4" s="129"/>
      <c r="I4" s="129"/>
      <c r="J4" s="91" t="s">
        <v>65</v>
      </c>
      <c r="K4" s="98">
        <f>K5+K9</f>
        <v>141633</v>
      </c>
      <c r="L4" s="98">
        <f aca="true" t="shared" si="0" ref="L4:V4">L5+L9</f>
        <v>146145</v>
      </c>
      <c r="M4" s="98">
        <f t="shared" si="0"/>
        <v>139568</v>
      </c>
      <c r="N4" s="98">
        <f t="shared" si="0"/>
        <v>139988</v>
      </c>
      <c r="O4" s="98">
        <f t="shared" si="0"/>
        <v>164925</v>
      </c>
      <c r="P4" s="98">
        <f t="shared" si="0"/>
        <v>164972</v>
      </c>
      <c r="Q4" s="98">
        <f t="shared" si="0"/>
        <v>164971</v>
      </c>
      <c r="R4" s="98">
        <f t="shared" si="0"/>
        <v>164952</v>
      </c>
      <c r="S4" s="98">
        <f t="shared" si="0"/>
        <v>164919</v>
      </c>
      <c r="T4" s="98">
        <f t="shared" si="0"/>
        <v>164821</v>
      </c>
      <c r="U4" s="98">
        <f t="shared" si="0"/>
        <v>164670</v>
      </c>
      <c r="V4" s="98">
        <f t="shared" si="0"/>
        <v>164450</v>
      </c>
    </row>
    <row r="5" spans="1:22" s="14" customFormat="1" ht="15.75" customHeight="1">
      <c r="A5" s="150"/>
      <c r="B5" s="154"/>
      <c r="C5" s="36" t="s">
        <v>66</v>
      </c>
      <c r="D5" s="37"/>
      <c r="E5" s="110" t="s">
        <v>0</v>
      </c>
      <c r="F5" s="110"/>
      <c r="G5" s="110"/>
      <c r="H5" s="110"/>
      <c r="I5" s="119"/>
      <c r="J5" s="91" t="s">
        <v>67</v>
      </c>
      <c r="K5" s="98">
        <f>K6+K7+K8</f>
        <v>125275</v>
      </c>
      <c r="L5" s="98">
        <f aca="true" t="shared" si="1" ref="L5:V5">L6+L7+L8</f>
        <v>130941</v>
      </c>
      <c r="M5" s="98">
        <f t="shared" si="1"/>
        <v>123792</v>
      </c>
      <c r="N5" s="98">
        <f t="shared" si="1"/>
        <v>123792</v>
      </c>
      <c r="O5" s="98">
        <f t="shared" si="1"/>
        <v>148488</v>
      </c>
      <c r="P5" s="98">
        <f t="shared" si="1"/>
        <v>148488</v>
      </c>
      <c r="Q5" s="98">
        <f t="shared" si="1"/>
        <v>148488</v>
      </c>
      <c r="R5" s="98">
        <f t="shared" si="1"/>
        <v>148488</v>
      </c>
      <c r="S5" s="98">
        <f t="shared" si="1"/>
        <v>148488</v>
      </c>
      <c r="T5" s="98">
        <f t="shared" si="1"/>
        <v>148488</v>
      </c>
      <c r="U5" s="98">
        <f t="shared" si="1"/>
        <v>148488</v>
      </c>
      <c r="V5" s="98">
        <f t="shared" si="1"/>
        <v>148488</v>
      </c>
    </row>
    <row r="6" spans="1:22" s="14" customFormat="1" ht="15.75" customHeight="1">
      <c r="A6" s="150"/>
      <c r="B6" s="154"/>
      <c r="C6" s="38"/>
      <c r="D6" s="15"/>
      <c r="E6" s="39" t="s">
        <v>68</v>
      </c>
      <c r="F6" s="110" t="s">
        <v>4</v>
      </c>
      <c r="G6" s="110"/>
      <c r="H6" s="110"/>
      <c r="I6" s="110"/>
      <c r="J6" s="111"/>
      <c r="K6" s="103">
        <v>124516</v>
      </c>
      <c r="L6" s="103">
        <v>130021</v>
      </c>
      <c r="M6" s="103">
        <v>123481</v>
      </c>
      <c r="N6" s="103">
        <v>123481</v>
      </c>
      <c r="O6" s="103">
        <v>148177</v>
      </c>
      <c r="P6" s="103">
        <v>148177</v>
      </c>
      <c r="Q6" s="103">
        <v>148177</v>
      </c>
      <c r="R6" s="103">
        <v>148177</v>
      </c>
      <c r="S6" s="103">
        <v>148177</v>
      </c>
      <c r="T6" s="103">
        <v>148177</v>
      </c>
      <c r="U6" s="103">
        <v>148177</v>
      </c>
      <c r="V6" s="103">
        <v>148177</v>
      </c>
    </row>
    <row r="7" spans="1:22" s="14" customFormat="1" ht="15.75" customHeight="1">
      <c r="A7" s="150"/>
      <c r="B7" s="154"/>
      <c r="C7" s="38"/>
      <c r="D7" s="15"/>
      <c r="E7" s="39" t="s">
        <v>69</v>
      </c>
      <c r="F7" s="110" t="s">
        <v>1</v>
      </c>
      <c r="G7" s="110"/>
      <c r="H7" s="110"/>
      <c r="I7" s="119"/>
      <c r="J7" s="91" t="s">
        <v>70</v>
      </c>
      <c r="K7" s="103">
        <v>759</v>
      </c>
      <c r="L7" s="103">
        <v>920</v>
      </c>
      <c r="M7" s="103">
        <v>311</v>
      </c>
      <c r="N7" s="103">
        <v>311</v>
      </c>
      <c r="O7" s="103">
        <v>311</v>
      </c>
      <c r="P7" s="103">
        <v>311</v>
      </c>
      <c r="Q7" s="103">
        <v>311</v>
      </c>
      <c r="R7" s="103">
        <v>311</v>
      </c>
      <c r="S7" s="103">
        <v>311</v>
      </c>
      <c r="T7" s="103">
        <v>311</v>
      </c>
      <c r="U7" s="103">
        <v>311</v>
      </c>
      <c r="V7" s="103">
        <v>311</v>
      </c>
    </row>
    <row r="8" spans="1:22" s="14" customFormat="1" ht="15.75" customHeight="1">
      <c r="A8" s="150"/>
      <c r="B8" s="154"/>
      <c r="C8" s="38"/>
      <c r="D8" s="15"/>
      <c r="E8" s="39" t="s">
        <v>71</v>
      </c>
      <c r="F8" s="110" t="s">
        <v>2</v>
      </c>
      <c r="G8" s="110"/>
      <c r="H8" s="110"/>
      <c r="I8" s="110"/>
      <c r="J8" s="111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spans="1:22" s="14" customFormat="1" ht="15.75" customHeight="1">
      <c r="A9" s="150"/>
      <c r="B9" s="154"/>
      <c r="C9" s="36" t="s">
        <v>72</v>
      </c>
      <c r="D9" s="37"/>
      <c r="E9" s="110" t="s">
        <v>3</v>
      </c>
      <c r="F9" s="110"/>
      <c r="G9" s="110"/>
      <c r="H9" s="110"/>
      <c r="I9" s="110"/>
      <c r="J9" s="111"/>
      <c r="K9" s="98">
        <f>K10+K11</f>
        <v>16358</v>
      </c>
      <c r="L9" s="98">
        <f aca="true" t="shared" si="2" ref="L9:V9">L10+L11</f>
        <v>15204</v>
      </c>
      <c r="M9" s="98">
        <f t="shared" si="2"/>
        <v>15776</v>
      </c>
      <c r="N9" s="98">
        <f t="shared" si="2"/>
        <v>16196</v>
      </c>
      <c r="O9" s="98">
        <f t="shared" si="2"/>
        <v>16437</v>
      </c>
      <c r="P9" s="98">
        <f t="shared" si="2"/>
        <v>16484</v>
      </c>
      <c r="Q9" s="98">
        <f t="shared" si="2"/>
        <v>16483</v>
      </c>
      <c r="R9" s="98">
        <f t="shared" si="2"/>
        <v>16464</v>
      </c>
      <c r="S9" s="98">
        <f t="shared" si="2"/>
        <v>16431</v>
      </c>
      <c r="T9" s="98">
        <f t="shared" si="2"/>
        <v>16333</v>
      </c>
      <c r="U9" s="98">
        <f t="shared" si="2"/>
        <v>16182</v>
      </c>
      <c r="V9" s="98">
        <f t="shared" si="2"/>
        <v>15962</v>
      </c>
    </row>
    <row r="10" spans="1:22" s="14" customFormat="1" ht="15.75" customHeight="1">
      <c r="A10" s="150"/>
      <c r="B10" s="154"/>
      <c r="C10" s="40"/>
      <c r="D10" s="16"/>
      <c r="E10" s="41" t="s">
        <v>68</v>
      </c>
      <c r="F10" s="131" t="s">
        <v>5</v>
      </c>
      <c r="G10" s="131"/>
      <c r="H10" s="131"/>
      <c r="I10" s="131"/>
      <c r="J10" s="135"/>
      <c r="K10" s="103">
        <v>11188</v>
      </c>
      <c r="L10" s="103">
        <v>10782</v>
      </c>
      <c r="M10" s="103">
        <v>11243</v>
      </c>
      <c r="N10" s="103">
        <v>11663</v>
      </c>
      <c r="O10" s="103">
        <v>11904</v>
      </c>
      <c r="P10" s="103">
        <v>11951</v>
      </c>
      <c r="Q10" s="103">
        <v>11950</v>
      </c>
      <c r="R10" s="103">
        <v>11931</v>
      </c>
      <c r="S10" s="103">
        <v>11898</v>
      </c>
      <c r="T10" s="103">
        <v>11800</v>
      </c>
      <c r="U10" s="103">
        <v>11649</v>
      </c>
      <c r="V10" s="103">
        <v>11429</v>
      </c>
    </row>
    <row r="11" spans="1:22" s="14" customFormat="1" ht="15.75" customHeight="1">
      <c r="A11" s="150"/>
      <c r="B11" s="154"/>
      <c r="C11" s="42"/>
      <c r="D11" s="25"/>
      <c r="E11" s="39" t="s">
        <v>69</v>
      </c>
      <c r="F11" s="110" t="s">
        <v>2</v>
      </c>
      <c r="G11" s="110"/>
      <c r="H11" s="110"/>
      <c r="I11" s="110"/>
      <c r="J11" s="111"/>
      <c r="K11" s="103">
        <v>5170</v>
      </c>
      <c r="L11" s="103">
        <v>4422</v>
      </c>
      <c r="M11" s="103">
        <v>4533</v>
      </c>
      <c r="N11" s="103">
        <v>4533</v>
      </c>
      <c r="O11" s="103">
        <v>4533</v>
      </c>
      <c r="P11" s="103">
        <v>4533</v>
      </c>
      <c r="Q11" s="103">
        <v>4533</v>
      </c>
      <c r="R11" s="103">
        <v>4533</v>
      </c>
      <c r="S11" s="103">
        <v>4533</v>
      </c>
      <c r="T11" s="103">
        <v>4533</v>
      </c>
      <c r="U11" s="103">
        <v>4533</v>
      </c>
      <c r="V11" s="103">
        <v>4533</v>
      </c>
    </row>
    <row r="12" spans="1:22" s="14" customFormat="1" ht="15.75" customHeight="1">
      <c r="A12" s="150"/>
      <c r="B12" s="154" t="s">
        <v>16</v>
      </c>
      <c r="C12" s="43" t="s">
        <v>73</v>
      </c>
      <c r="D12" s="110" t="s">
        <v>32</v>
      </c>
      <c r="E12" s="110"/>
      <c r="F12" s="110"/>
      <c r="G12" s="110"/>
      <c r="H12" s="110"/>
      <c r="I12" s="110"/>
      <c r="J12" s="91" t="s">
        <v>74</v>
      </c>
      <c r="K12" s="98">
        <f>K13+K17</f>
        <v>119645</v>
      </c>
      <c r="L12" s="98">
        <f aca="true" t="shared" si="3" ref="L12:V12">L13+L17</f>
        <v>116459</v>
      </c>
      <c r="M12" s="98">
        <f t="shared" si="3"/>
        <v>127733</v>
      </c>
      <c r="N12" s="98">
        <f t="shared" si="3"/>
        <v>128447</v>
      </c>
      <c r="O12" s="98">
        <f t="shared" si="3"/>
        <v>121164</v>
      </c>
      <c r="P12" s="98">
        <f t="shared" si="3"/>
        <v>113684</v>
      </c>
      <c r="Q12" s="98">
        <f t="shared" si="3"/>
        <v>113593</v>
      </c>
      <c r="R12" s="98">
        <f t="shared" si="3"/>
        <v>113460</v>
      </c>
      <c r="S12" s="98">
        <f t="shared" si="3"/>
        <v>113287</v>
      </c>
      <c r="T12" s="98">
        <f t="shared" si="3"/>
        <v>113014</v>
      </c>
      <c r="U12" s="98">
        <f t="shared" si="3"/>
        <v>112657</v>
      </c>
      <c r="V12" s="98">
        <f t="shared" si="3"/>
        <v>112200</v>
      </c>
    </row>
    <row r="13" spans="1:22" s="14" customFormat="1" ht="15.75" customHeight="1">
      <c r="A13" s="150"/>
      <c r="B13" s="154"/>
      <c r="C13" s="36" t="s">
        <v>66</v>
      </c>
      <c r="D13" s="37"/>
      <c r="E13" s="110" t="s">
        <v>6</v>
      </c>
      <c r="F13" s="110"/>
      <c r="G13" s="110"/>
      <c r="H13" s="110"/>
      <c r="I13" s="110"/>
      <c r="J13" s="111"/>
      <c r="K13" s="98">
        <f>K14+K16</f>
        <v>91216</v>
      </c>
      <c r="L13" s="98">
        <f aca="true" t="shared" si="4" ref="L13:V13">L14+L16</f>
        <v>94443</v>
      </c>
      <c r="M13" s="98">
        <f t="shared" si="4"/>
        <v>105922</v>
      </c>
      <c r="N13" s="98">
        <f t="shared" si="4"/>
        <v>105922</v>
      </c>
      <c r="O13" s="98">
        <f t="shared" si="4"/>
        <v>98275</v>
      </c>
      <c r="P13" s="98">
        <f t="shared" si="4"/>
        <v>90801</v>
      </c>
      <c r="Q13" s="98">
        <f t="shared" si="4"/>
        <v>90801</v>
      </c>
      <c r="R13" s="98">
        <f t="shared" si="4"/>
        <v>90801</v>
      </c>
      <c r="S13" s="98">
        <f t="shared" si="4"/>
        <v>90801</v>
      </c>
      <c r="T13" s="98">
        <f t="shared" si="4"/>
        <v>90801</v>
      </c>
      <c r="U13" s="98">
        <f t="shared" si="4"/>
        <v>90801</v>
      </c>
      <c r="V13" s="98">
        <f t="shared" si="4"/>
        <v>90801</v>
      </c>
    </row>
    <row r="14" spans="1:22" s="14" customFormat="1" ht="15.75" customHeight="1">
      <c r="A14" s="150"/>
      <c r="B14" s="154"/>
      <c r="C14" s="40"/>
      <c r="D14" s="16"/>
      <c r="E14" s="41" t="s">
        <v>68</v>
      </c>
      <c r="F14" s="131" t="s">
        <v>7</v>
      </c>
      <c r="G14" s="110"/>
      <c r="H14" s="110"/>
      <c r="I14" s="110"/>
      <c r="J14" s="111"/>
      <c r="K14" s="103">
        <v>9481</v>
      </c>
      <c r="L14" s="103">
        <v>9168</v>
      </c>
      <c r="M14" s="103">
        <v>10222</v>
      </c>
      <c r="N14" s="103">
        <v>10222</v>
      </c>
      <c r="O14" s="103">
        <v>10222</v>
      </c>
      <c r="P14" s="103">
        <v>10222</v>
      </c>
      <c r="Q14" s="103">
        <v>10222</v>
      </c>
      <c r="R14" s="103">
        <v>10222</v>
      </c>
      <c r="S14" s="103">
        <v>10222</v>
      </c>
      <c r="T14" s="103">
        <v>10222</v>
      </c>
      <c r="U14" s="103">
        <v>10222</v>
      </c>
      <c r="V14" s="103">
        <v>10222</v>
      </c>
    </row>
    <row r="15" spans="1:22" s="14" customFormat="1" ht="15.75" customHeight="1">
      <c r="A15" s="150"/>
      <c r="B15" s="154"/>
      <c r="C15" s="44"/>
      <c r="D15" s="45"/>
      <c r="E15" s="27"/>
      <c r="F15" s="46"/>
      <c r="G15" s="109" t="s">
        <v>33</v>
      </c>
      <c r="H15" s="119"/>
      <c r="I15" s="119"/>
      <c r="J15" s="13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2" s="14" customFormat="1" ht="15.75" customHeight="1">
      <c r="A16" s="150"/>
      <c r="B16" s="154"/>
      <c r="C16" s="42"/>
      <c r="D16" s="25"/>
      <c r="E16" s="39" t="s">
        <v>69</v>
      </c>
      <c r="F16" s="110" t="s">
        <v>2</v>
      </c>
      <c r="G16" s="110"/>
      <c r="H16" s="119"/>
      <c r="I16" s="119"/>
      <c r="J16" s="133"/>
      <c r="K16" s="103">
        <v>81735</v>
      </c>
      <c r="L16" s="103">
        <v>85275</v>
      </c>
      <c r="M16" s="103">
        <v>95700</v>
      </c>
      <c r="N16" s="103">
        <v>95700</v>
      </c>
      <c r="O16" s="103">
        <v>88053</v>
      </c>
      <c r="P16" s="103">
        <v>80579</v>
      </c>
      <c r="Q16" s="103">
        <v>80579</v>
      </c>
      <c r="R16" s="103">
        <v>80579</v>
      </c>
      <c r="S16" s="103">
        <v>80579</v>
      </c>
      <c r="T16" s="103">
        <v>80579</v>
      </c>
      <c r="U16" s="103">
        <v>80579</v>
      </c>
      <c r="V16" s="103">
        <v>80579</v>
      </c>
    </row>
    <row r="17" spans="1:22" s="14" customFormat="1" ht="15.75" customHeight="1">
      <c r="A17" s="150"/>
      <c r="B17" s="154"/>
      <c r="C17" s="36" t="s">
        <v>72</v>
      </c>
      <c r="D17" s="37"/>
      <c r="E17" s="110" t="s">
        <v>8</v>
      </c>
      <c r="F17" s="110"/>
      <c r="G17" s="110"/>
      <c r="H17" s="110"/>
      <c r="I17" s="110"/>
      <c r="J17" s="111"/>
      <c r="K17" s="98">
        <f>K18+K20</f>
        <v>28429</v>
      </c>
      <c r="L17" s="98">
        <f aca="true" t="shared" si="5" ref="L17:V17">L18+L20</f>
        <v>22016</v>
      </c>
      <c r="M17" s="98">
        <f t="shared" si="5"/>
        <v>21811</v>
      </c>
      <c r="N17" s="98">
        <f t="shared" si="5"/>
        <v>22525</v>
      </c>
      <c r="O17" s="98">
        <f t="shared" si="5"/>
        <v>22889</v>
      </c>
      <c r="P17" s="98">
        <f t="shared" si="5"/>
        <v>22883</v>
      </c>
      <c r="Q17" s="98">
        <f t="shared" si="5"/>
        <v>22792</v>
      </c>
      <c r="R17" s="98">
        <f t="shared" si="5"/>
        <v>22659</v>
      </c>
      <c r="S17" s="98">
        <f t="shared" si="5"/>
        <v>22486</v>
      </c>
      <c r="T17" s="98">
        <f t="shared" si="5"/>
        <v>22213</v>
      </c>
      <c r="U17" s="98">
        <f t="shared" si="5"/>
        <v>21856</v>
      </c>
      <c r="V17" s="98">
        <f t="shared" si="5"/>
        <v>21399</v>
      </c>
    </row>
    <row r="18" spans="1:22" s="14" customFormat="1" ht="15.75" customHeight="1">
      <c r="A18" s="150"/>
      <c r="B18" s="154"/>
      <c r="C18" s="40"/>
      <c r="D18" s="16"/>
      <c r="E18" s="41" t="s">
        <v>68</v>
      </c>
      <c r="F18" s="131" t="s">
        <v>9</v>
      </c>
      <c r="G18" s="110"/>
      <c r="H18" s="110"/>
      <c r="I18" s="110"/>
      <c r="J18" s="111"/>
      <c r="K18" s="103">
        <v>21276</v>
      </c>
      <c r="L18" s="103">
        <v>20732</v>
      </c>
      <c r="M18" s="103">
        <v>21811</v>
      </c>
      <c r="N18" s="103">
        <v>22525</v>
      </c>
      <c r="O18" s="103">
        <v>22889</v>
      </c>
      <c r="P18" s="103">
        <v>22883</v>
      </c>
      <c r="Q18" s="103">
        <v>22792</v>
      </c>
      <c r="R18" s="103">
        <v>22659</v>
      </c>
      <c r="S18" s="103">
        <v>22486</v>
      </c>
      <c r="T18" s="103">
        <v>22213</v>
      </c>
      <c r="U18" s="103">
        <v>21856</v>
      </c>
      <c r="V18" s="103">
        <v>21399</v>
      </c>
    </row>
    <row r="19" spans="1:22" s="14" customFormat="1" ht="15.75" customHeight="1">
      <c r="A19" s="150"/>
      <c r="B19" s="154"/>
      <c r="C19" s="47"/>
      <c r="D19" s="21"/>
      <c r="E19" s="48"/>
      <c r="F19" s="22"/>
      <c r="G19" s="109" t="s">
        <v>34</v>
      </c>
      <c r="H19" s="129"/>
      <c r="I19" s="129"/>
      <c r="J19" s="130"/>
      <c r="K19" s="103"/>
      <c r="L19" s="103"/>
      <c r="M19" s="103">
        <v>100</v>
      </c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s="14" customFormat="1" ht="15.75" customHeight="1">
      <c r="A20" s="150"/>
      <c r="B20" s="154"/>
      <c r="C20" s="42"/>
      <c r="D20" s="25"/>
      <c r="E20" s="39" t="s">
        <v>69</v>
      </c>
      <c r="F20" s="110" t="s">
        <v>2</v>
      </c>
      <c r="G20" s="110"/>
      <c r="H20" s="119"/>
      <c r="I20" s="119"/>
      <c r="J20" s="133"/>
      <c r="K20" s="103">
        <v>7153</v>
      </c>
      <c r="L20" s="103">
        <v>1284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</row>
    <row r="21" spans="1:22" s="14" customFormat="1" ht="15.75" customHeight="1">
      <c r="A21" s="151"/>
      <c r="B21" s="49"/>
      <c r="C21" s="50" t="s">
        <v>75</v>
      </c>
      <c r="D21" s="23"/>
      <c r="E21" s="110" t="s">
        <v>35</v>
      </c>
      <c r="F21" s="110"/>
      <c r="G21" s="13"/>
      <c r="H21" s="110" t="s">
        <v>76</v>
      </c>
      <c r="I21" s="110"/>
      <c r="J21" s="91" t="s">
        <v>77</v>
      </c>
      <c r="K21" s="98">
        <f>K4-K12</f>
        <v>21988</v>
      </c>
      <c r="L21" s="98">
        <f aca="true" t="shared" si="6" ref="L21:V21">L4-L12</f>
        <v>29686</v>
      </c>
      <c r="M21" s="98">
        <f t="shared" si="6"/>
        <v>11835</v>
      </c>
      <c r="N21" s="98">
        <f t="shared" si="6"/>
        <v>11541</v>
      </c>
      <c r="O21" s="98">
        <f t="shared" si="6"/>
        <v>43761</v>
      </c>
      <c r="P21" s="98">
        <f t="shared" si="6"/>
        <v>51288</v>
      </c>
      <c r="Q21" s="98">
        <f t="shared" si="6"/>
        <v>51378</v>
      </c>
      <c r="R21" s="98">
        <f t="shared" si="6"/>
        <v>51492</v>
      </c>
      <c r="S21" s="98">
        <f t="shared" si="6"/>
        <v>51632</v>
      </c>
      <c r="T21" s="98">
        <f t="shared" si="6"/>
        <v>51807</v>
      </c>
      <c r="U21" s="98">
        <f t="shared" si="6"/>
        <v>52013</v>
      </c>
      <c r="V21" s="98">
        <f t="shared" si="6"/>
        <v>52250</v>
      </c>
    </row>
    <row r="22" spans="1:22" s="14" customFormat="1" ht="15.75" customHeight="1">
      <c r="A22" s="149" t="s">
        <v>61</v>
      </c>
      <c r="B22" s="154" t="s">
        <v>19</v>
      </c>
      <c r="C22" s="35">
        <v>1</v>
      </c>
      <c r="D22" s="51"/>
      <c r="E22" s="110" t="s">
        <v>19</v>
      </c>
      <c r="F22" s="119"/>
      <c r="G22" s="119"/>
      <c r="H22" s="119"/>
      <c r="I22" s="119"/>
      <c r="J22" s="92" t="s">
        <v>78</v>
      </c>
      <c r="K22" s="108">
        <f>SUM(K23,K25:K30)</f>
        <v>391934</v>
      </c>
      <c r="L22" s="108">
        <f aca="true" t="shared" si="7" ref="L22:V22">SUM(L23,L25:L30)</f>
        <v>398199</v>
      </c>
      <c r="M22" s="108">
        <f t="shared" si="7"/>
        <v>465571</v>
      </c>
      <c r="N22" s="108">
        <f t="shared" si="7"/>
        <v>312216</v>
      </c>
      <c r="O22" s="108">
        <f t="shared" si="7"/>
        <v>276009</v>
      </c>
      <c r="P22" s="108">
        <f t="shared" si="7"/>
        <v>289365</v>
      </c>
      <c r="Q22" s="108">
        <f t="shared" si="7"/>
        <v>295200</v>
      </c>
      <c r="R22" s="108">
        <f t="shared" si="7"/>
        <v>293445</v>
      </c>
      <c r="S22" s="108">
        <f t="shared" si="7"/>
        <v>314405</v>
      </c>
      <c r="T22" s="108">
        <f t="shared" si="7"/>
        <v>329224</v>
      </c>
      <c r="U22" s="108">
        <f t="shared" si="7"/>
        <v>344422</v>
      </c>
      <c r="V22" s="108">
        <f t="shared" si="7"/>
        <v>351606</v>
      </c>
    </row>
    <row r="23" spans="1:22" s="14" customFormat="1" ht="15.75" customHeight="1">
      <c r="A23" s="152"/>
      <c r="B23" s="154"/>
      <c r="C23" s="52" t="s">
        <v>66</v>
      </c>
      <c r="D23" s="53"/>
      <c r="E23" s="110" t="s">
        <v>36</v>
      </c>
      <c r="F23" s="119"/>
      <c r="G23" s="119"/>
      <c r="H23" s="119"/>
      <c r="I23" s="119"/>
      <c r="J23" s="133"/>
      <c r="K23" s="104">
        <v>301400</v>
      </c>
      <c r="L23" s="104">
        <v>326100</v>
      </c>
      <c r="M23" s="104">
        <v>373800</v>
      </c>
      <c r="N23" s="104">
        <v>219600</v>
      </c>
      <c r="O23" s="104">
        <v>198800</v>
      </c>
      <c r="P23" s="104">
        <v>198800</v>
      </c>
      <c r="Q23" s="104">
        <v>198800</v>
      </c>
      <c r="R23" s="104">
        <v>198800</v>
      </c>
      <c r="S23" s="104">
        <v>198800</v>
      </c>
      <c r="T23" s="104">
        <v>198800</v>
      </c>
      <c r="U23" s="104">
        <v>198800</v>
      </c>
      <c r="V23" s="104">
        <v>198800</v>
      </c>
    </row>
    <row r="24" spans="1:22" s="14" customFormat="1" ht="15.75" customHeight="1">
      <c r="A24" s="152"/>
      <c r="B24" s="154"/>
      <c r="C24" s="54"/>
      <c r="D24" s="102"/>
      <c r="E24" s="109" t="s">
        <v>119</v>
      </c>
      <c r="F24" s="110"/>
      <c r="G24" s="110"/>
      <c r="H24" s="110"/>
      <c r="I24" s="110"/>
      <c r="J24" s="111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s="14" customFormat="1" ht="15.75" customHeight="1">
      <c r="A25" s="152"/>
      <c r="B25" s="154"/>
      <c r="C25" s="52" t="s">
        <v>72</v>
      </c>
      <c r="D25" s="53"/>
      <c r="E25" s="110" t="s">
        <v>37</v>
      </c>
      <c r="F25" s="119"/>
      <c r="G25" s="119"/>
      <c r="H25" s="119"/>
      <c r="I25" s="119"/>
      <c r="J25" s="133"/>
      <c r="K25" s="104">
        <v>60996</v>
      </c>
      <c r="L25" s="104">
        <v>63069</v>
      </c>
      <c r="M25" s="104">
        <v>64456</v>
      </c>
      <c r="N25" s="104">
        <v>67939</v>
      </c>
      <c r="O25" s="104">
        <v>75559</v>
      </c>
      <c r="P25" s="104">
        <v>88915</v>
      </c>
      <c r="Q25" s="104">
        <v>94750</v>
      </c>
      <c r="R25" s="104">
        <v>91984</v>
      </c>
      <c r="S25" s="104">
        <v>106144</v>
      </c>
      <c r="T25" s="104">
        <v>116334</v>
      </c>
      <c r="U25" s="104">
        <v>127043</v>
      </c>
      <c r="V25" s="104">
        <v>131452</v>
      </c>
    </row>
    <row r="26" spans="1:22" s="14" customFormat="1" ht="15.75" customHeight="1">
      <c r="A26" s="152"/>
      <c r="B26" s="154"/>
      <c r="C26" s="52" t="s">
        <v>56</v>
      </c>
      <c r="D26" s="53"/>
      <c r="E26" s="110" t="s">
        <v>38</v>
      </c>
      <c r="F26" s="119"/>
      <c r="G26" s="119"/>
      <c r="H26" s="119"/>
      <c r="I26" s="119"/>
      <c r="J26" s="13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s="14" customFormat="1" ht="15.75" customHeight="1">
      <c r="A27" s="152"/>
      <c r="B27" s="154"/>
      <c r="C27" s="52" t="s">
        <v>57</v>
      </c>
      <c r="D27" s="53"/>
      <c r="E27" s="110" t="s">
        <v>21</v>
      </c>
      <c r="F27" s="119"/>
      <c r="G27" s="119"/>
      <c r="H27" s="119"/>
      <c r="I27" s="119"/>
      <c r="J27" s="13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14" customFormat="1" ht="15.75" customHeight="1">
      <c r="A28" s="152"/>
      <c r="B28" s="154"/>
      <c r="C28" s="52" t="s">
        <v>58</v>
      </c>
      <c r="D28" s="53"/>
      <c r="E28" s="110" t="s">
        <v>20</v>
      </c>
      <c r="F28" s="119"/>
      <c r="G28" s="119"/>
      <c r="H28" s="119"/>
      <c r="I28" s="119"/>
      <c r="J28" s="13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</row>
    <row r="29" spans="1:22" s="14" customFormat="1" ht="15.75" customHeight="1">
      <c r="A29" s="152"/>
      <c r="B29" s="154"/>
      <c r="C29" s="52" t="s">
        <v>59</v>
      </c>
      <c r="D29" s="53"/>
      <c r="E29" s="110" t="s">
        <v>22</v>
      </c>
      <c r="F29" s="119"/>
      <c r="G29" s="119"/>
      <c r="H29" s="119"/>
      <c r="I29" s="119"/>
      <c r="J29" s="133"/>
      <c r="K29" s="104">
        <v>17538</v>
      </c>
      <c r="L29" s="104">
        <v>8015</v>
      </c>
      <c r="M29" s="104">
        <v>9464</v>
      </c>
      <c r="N29" s="104">
        <v>3850</v>
      </c>
      <c r="O29" s="104">
        <v>1650</v>
      </c>
      <c r="P29" s="104">
        <v>1650</v>
      </c>
      <c r="Q29" s="104">
        <v>1650</v>
      </c>
      <c r="R29" s="104">
        <v>1650</v>
      </c>
      <c r="S29" s="104">
        <v>1650</v>
      </c>
      <c r="T29" s="104">
        <v>1650</v>
      </c>
      <c r="U29" s="104">
        <v>1650</v>
      </c>
      <c r="V29" s="104">
        <v>1650</v>
      </c>
    </row>
    <row r="30" spans="1:22" s="14" customFormat="1" ht="15.75" customHeight="1">
      <c r="A30" s="152"/>
      <c r="B30" s="154"/>
      <c r="C30" s="52" t="s">
        <v>60</v>
      </c>
      <c r="D30" s="53"/>
      <c r="E30" s="110" t="s">
        <v>2</v>
      </c>
      <c r="F30" s="119"/>
      <c r="G30" s="119"/>
      <c r="H30" s="119"/>
      <c r="I30" s="119"/>
      <c r="J30" s="133"/>
      <c r="K30" s="104">
        <v>12000</v>
      </c>
      <c r="L30" s="104">
        <v>1015</v>
      </c>
      <c r="M30" s="104">
        <v>17851</v>
      </c>
      <c r="N30" s="104">
        <v>20827</v>
      </c>
      <c r="O30" s="104"/>
      <c r="P30" s="104"/>
      <c r="Q30" s="104"/>
      <c r="R30" s="104">
        <v>1011</v>
      </c>
      <c r="S30" s="104">
        <v>7811</v>
      </c>
      <c r="T30" s="104">
        <v>12440</v>
      </c>
      <c r="U30" s="104">
        <v>16929</v>
      </c>
      <c r="V30" s="104">
        <v>19704</v>
      </c>
    </row>
    <row r="31" spans="1:22" s="14" customFormat="1" ht="15.75" customHeight="1">
      <c r="A31" s="152"/>
      <c r="B31" s="154" t="s">
        <v>23</v>
      </c>
      <c r="C31" s="43" t="s">
        <v>79</v>
      </c>
      <c r="D31" s="51"/>
      <c r="E31" s="110" t="s">
        <v>23</v>
      </c>
      <c r="F31" s="119"/>
      <c r="G31" s="119"/>
      <c r="H31" s="119"/>
      <c r="I31" s="119"/>
      <c r="J31" s="92" t="s">
        <v>80</v>
      </c>
      <c r="K31" s="99">
        <f>K32+K34+K35+K36+K37</f>
        <v>412800</v>
      </c>
      <c r="L31" s="99">
        <f aca="true" t="shared" si="8" ref="L31:V31">L32+L34+L35+L36+L37</f>
        <v>426786</v>
      </c>
      <c r="M31" s="99">
        <f t="shared" si="8"/>
        <v>477374</v>
      </c>
      <c r="N31" s="99">
        <f t="shared" si="8"/>
        <v>323725</v>
      </c>
      <c r="O31" s="99">
        <f t="shared" si="8"/>
        <v>314198</v>
      </c>
      <c r="P31" s="99">
        <f t="shared" si="8"/>
        <v>334428</v>
      </c>
      <c r="Q31" s="99">
        <f t="shared" si="8"/>
        <v>345670</v>
      </c>
      <c r="R31" s="99">
        <f t="shared" si="8"/>
        <v>344905</v>
      </c>
      <c r="S31" s="99">
        <f t="shared" si="8"/>
        <v>366005</v>
      </c>
      <c r="T31" s="99">
        <f t="shared" si="8"/>
        <v>380999</v>
      </c>
      <c r="U31" s="99">
        <f t="shared" si="8"/>
        <v>396403</v>
      </c>
      <c r="V31" s="99">
        <f t="shared" si="8"/>
        <v>403824</v>
      </c>
    </row>
    <row r="32" spans="1:22" s="14" customFormat="1" ht="15.75" customHeight="1">
      <c r="A32" s="152"/>
      <c r="B32" s="154"/>
      <c r="C32" s="52" t="s">
        <v>81</v>
      </c>
      <c r="D32" s="53"/>
      <c r="E32" s="131" t="s">
        <v>24</v>
      </c>
      <c r="F32" s="132"/>
      <c r="G32" s="119"/>
      <c r="H32" s="119"/>
      <c r="I32" s="119"/>
      <c r="J32" s="133"/>
      <c r="K32" s="104">
        <v>327040</v>
      </c>
      <c r="L32" s="104">
        <v>336921</v>
      </c>
      <c r="M32" s="104">
        <v>383968</v>
      </c>
      <c r="N32" s="104">
        <v>223500</v>
      </c>
      <c r="O32" s="104">
        <v>200500</v>
      </c>
      <c r="P32" s="104">
        <v>200500</v>
      </c>
      <c r="Q32" s="104">
        <v>200500</v>
      </c>
      <c r="R32" s="104">
        <v>200500</v>
      </c>
      <c r="S32" s="104">
        <v>200500</v>
      </c>
      <c r="T32" s="104">
        <v>200500</v>
      </c>
      <c r="U32" s="104">
        <v>200500</v>
      </c>
      <c r="V32" s="104">
        <v>200500</v>
      </c>
    </row>
    <row r="33" spans="1:22" s="14" customFormat="1" ht="15.75" customHeight="1">
      <c r="A33" s="152"/>
      <c r="B33" s="154"/>
      <c r="C33" s="54"/>
      <c r="D33" s="55"/>
      <c r="E33" s="21"/>
      <c r="F33" s="22"/>
      <c r="G33" s="109" t="s">
        <v>25</v>
      </c>
      <c r="H33" s="129"/>
      <c r="I33" s="129"/>
      <c r="J33" s="130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 s="14" customFormat="1" ht="15.75" customHeight="1">
      <c r="A34" s="152"/>
      <c r="B34" s="154"/>
      <c r="C34" s="52" t="s">
        <v>82</v>
      </c>
      <c r="D34" s="53"/>
      <c r="E34" s="110" t="s">
        <v>39</v>
      </c>
      <c r="F34" s="119"/>
      <c r="G34" s="119"/>
      <c r="H34" s="119"/>
      <c r="I34" s="119"/>
      <c r="J34" s="92" t="s">
        <v>83</v>
      </c>
      <c r="K34" s="104">
        <v>85760</v>
      </c>
      <c r="L34" s="104">
        <v>89865</v>
      </c>
      <c r="M34" s="104">
        <v>93406</v>
      </c>
      <c r="N34" s="104">
        <v>100225</v>
      </c>
      <c r="O34" s="104">
        <v>113698</v>
      </c>
      <c r="P34" s="104">
        <v>133928</v>
      </c>
      <c r="Q34" s="104">
        <v>145170</v>
      </c>
      <c r="R34" s="104">
        <v>144405</v>
      </c>
      <c r="S34" s="104">
        <v>165505</v>
      </c>
      <c r="T34" s="104">
        <v>180499</v>
      </c>
      <c r="U34" s="104">
        <v>195903</v>
      </c>
      <c r="V34" s="104">
        <v>203324</v>
      </c>
    </row>
    <row r="35" spans="1:22" s="14" customFormat="1" ht="15.75" customHeight="1">
      <c r="A35" s="152"/>
      <c r="B35" s="154"/>
      <c r="C35" s="52" t="s">
        <v>56</v>
      </c>
      <c r="D35" s="53"/>
      <c r="E35" s="110" t="s">
        <v>40</v>
      </c>
      <c r="F35" s="119"/>
      <c r="G35" s="119"/>
      <c r="H35" s="119"/>
      <c r="I35" s="119"/>
      <c r="J35" s="133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22" s="14" customFormat="1" ht="15.75" customHeight="1">
      <c r="A36" s="152"/>
      <c r="B36" s="154"/>
      <c r="C36" s="52" t="s">
        <v>57</v>
      </c>
      <c r="D36" s="53"/>
      <c r="E36" s="110" t="s">
        <v>41</v>
      </c>
      <c r="F36" s="119"/>
      <c r="G36" s="119"/>
      <c r="H36" s="119"/>
      <c r="I36" s="119"/>
      <c r="J36" s="133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</row>
    <row r="37" spans="1:22" s="14" customFormat="1" ht="15.75" customHeight="1">
      <c r="A37" s="152"/>
      <c r="B37" s="154"/>
      <c r="C37" s="52" t="s">
        <v>58</v>
      </c>
      <c r="D37" s="53"/>
      <c r="E37" s="110" t="s">
        <v>2</v>
      </c>
      <c r="F37" s="119"/>
      <c r="G37" s="119"/>
      <c r="H37" s="119"/>
      <c r="I37" s="119"/>
      <c r="J37" s="133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1:22" s="14" customFormat="1" ht="15.75" customHeight="1">
      <c r="A38" s="153"/>
      <c r="B38" s="56"/>
      <c r="C38" s="50" t="s">
        <v>84</v>
      </c>
      <c r="D38" s="23"/>
      <c r="E38" s="110" t="s">
        <v>35</v>
      </c>
      <c r="F38" s="110"/>
      <c r="G38" s="13"/>
      <c r="H38" s="110" t="s">
        <v>85</v>
      </c>
      <c r="I38" s="110"/>
      <c r="J38" s="91" t="s">
        <v>86</v>
      </c>
      <c r="K38" s="98">
        <f>K22-K31</f>
        <v>-20866</v>
      </c>
      <c r="L38" s="98">
        <f aca="true" t="shared" si="9" ref="L38:V38">L22-L31</f>
        <v>-28587</v>
      </c>
      <c r="M38" s="98">
        <f t="shared" si="9"/>
        <v>-11803</v>
      </c>
      <c r="N38" s="98">
        <f t="shared" si="9"/>
        <v>-11509</v>
      </c>
      <c r="O38" s="98">
        <f t="shared" si="9"/>
        <v>-38189</v>
      </c>
      <c r="P38" s="98">
        <f t="shared" si="9"/>
        <v>-45063</v>
      </c>
      <c r="Q38" s="98">
        <f t="shared" si="9"/>
        <v>-50470</v>
      </c>
      <c r="R38" s="98">
        <f t="shared" si="9"/>
        <v>-51460</v>
      </c>
      <c r="S38" s="98">
        <f t="shared" si="9"/>
        <v>-51600</v>
      </c>
      <c r="T38" s="98">
        <f t="shared" si="9"/>
        <v>-51775</v>
      </c>
      <c r="U38" s="98">
        <f t="shared" si="9"/>
        <v>-51981</v>
      </c>
      <c r="V38" s="98">
        <f t="shared" si="9"/>
        <v>-52218</v>
      </c>
    </row>
    <row r="39" spans="1:22" s="14" customFormat="1" ht="15.75" customHeight="1">
      <c r="A39" s="57"/>
      <c r="B39" s="58"/>
      <c r="C39" s="110" t="s">
        <v>42</v>
      </c>
      <c r="D39" s="110"/>
      <c r="E39" s="110"/>
      <c r="F39" s="110"/>
      <c r="G39" s="13"/>
      <c r="H39" s="110" t="s">
        <v>87</v>
      </c>
      <c r="I39" s="110"/>
      <c r="J39" s="91" t="s">
        <v>88</v>
      </c>
      <c r="K39" s="99">
        <f>K21+K38</f>
        <v>1122</v>
      </c>
      <c r="L39" s="99">
        <f aca="true" t="shared" si="10" ref="L39:V39">L21+L38</f>
        <v>1099</v>
      </c>
      <c r="M39" s="99">
        <f t="shared" si="10"/>
        <v>32</v>
      </c>
      <c r="N39" s="99">
        <f t="shared" si="10"/>
        <v>32</v>
      </c>
      <c r="O39" s="99">
        <f t="shared" si="10"/>
        <v>5572</v>
      </c>
      <c r="P39" s="99">
        <f t="shared" si="10"/>
        <v>6225</v>
      </c>
      <c r="Q39" s="99">
        <f t="shared" si="10"/>
        <v>908</v>
      </c>
      <c r="R39" s="99">
        <f t="shared" si="10"/>
        <v>32</v>
      </c>
      <c r="S39" s="99">
        <f t="shared" si="10"/>
        <v>32</v>
      </c>
      <c r="T39" s="99">
        <f t="shared" si="10"/>
        <v>32</v>
      </c>
      <c r="U39" s="99">
        <f t="shared" si="10"/>
        <v>32</v>
      </c>
      <c r="V39" s="99">
        <f t="shared" si="10"/>
        <v>32</v>
      </c>
    </row>
    <row r="40" spans="1:22" s="14" customFormat="1" ht="15.75" customHeight="1">
      <c r="A40" s="57"/>
      <c r="B40" s="58"/>
      <c r="C40" s="110" t="s">
        <v>43</v>
      </c>
      <c r="D40" s="110"/>
      <c r="E40" s="110"/>
      <c r="F40" s="110"/>
      <c r="G40" s="13"/>
      <c r="H40" s="13"/>
      <c r="I40" s="13"/>
      <c r="J40" s="91" t="s">
        <v>89</v>
      </c>
      <c r="K40" s="104">
        <v>11</v>
      </c>
      <c r="L40" s="104">
        <v>11</v>
      </c>
      <c r="M40" s="104">
        <v>32</v>
      </c>
      <c r="N40" s="104">
        <v>32</v>
      </c>
      <c r="O40" s="104">
        <v>32</v>
      </c>
      <c r="P40" s="104">
        <v>32</v>
      </c>
      <c r="Q40" s="104">
        <v>32</v>
      </c>
      <c r="R40" s="104">
        <v>32</v>
      </c>
      <c r="S40" s="104">
        <v>32</v>
      </c>
      <c r="T40" s="104">
        <v>32</v>
      </c>
      <c r="U40" s="104">
        <v>32</v>
      </c>
      <c r="V40" s="104">
        <v>32</v>
      </c>
    </row>
    <row r="41" spans="1:22" s="14" customFormat="1" ht="15.75" customHeight="1">
      <c r="A41" s="57"/>
      <c r="B41" s="58"/>
      <c r="C41" s="110" t="s">
        <v>44</v>
      </c>
      <c r="D41" s="110"/>
      <c r="E41" s="110"/>
      <c r="F41" s="110"/>
      <c r="G41" s="13"/>
      <c r="H41" s="13"/>
      <c r="I41" s="13"/>
      <c r="J41" s="91" t="s">
        <v>90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s="14" customFormat="1" ht="15.75" customHeight="1">
      <c r="A42" s="57"/>
      <c r="B42" s="58"/>
      <c r="C42" s="110" t="s">
        <v>45</v>
      </c>
      <c r="D42" s="110"/>
      <c r="E42" s="110"/>
      <c r="F42" s="110"/>
      <c r="G42" s="13"/>
      <c r="H42" s="13"/>
      <c r="I42" s="13"/>
      <c r="J42" s="91" t="s">
        <v>91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2" s="18" customFormat="1" ht="15.75" customHeight="1">
      <c r="A43" s="57"/>
      <c r="B43" s="58"/>
      <c r="C43" s="110" t="s">
        <v>46</v>
      </c>
      <c r="D43" s="119"/>
      <c r="E43" s="119"/>
      <c r="F43" s="119"/>
      <c r="G43" s="28"/>
      <c r="H43" s="110" t="s">
        <v>92</v>
      </c>
      <c r="I43" s="110"/>
      <c r="J43" s="91" t="s">
        <v>93</v>
      </c>
      <c r="K43" s="98">
        <f>K39-K40+K41-K42</f>
        <v>1111</v>
      </c>
      <c r="L43" s="98">
        <f aca="true" t="shared" si="11" ref="L43:V43">L39-L40+L41-L42</f>
        <v>1088</v>
      </c>
      <c r="M43" s="98">
        <f t="shared" si="11"/>
        <v>0</v>
      </c>
      <c r="N43" s="98">
        <f t="shared" si="11"/>
        <v>0</v>
      </c>
      <c r="O43" s="98">
        <f t="shared" si="11"/>
        <v>5540</v>
      </c>
      <c r="P43" s="98">
        <f t="shared" si="11"/>
        <v>6193</v>
      </c>
      <c r="Q43" s="98">
        <f t="shared" si="11"/>
        <v>876</v>
      </c>
      <c r="R43" s="98">
        <f t="shared" si="11"/>
        <v>0</v>
      </c>
      <c r="S43" s="98">
        <f t="shared" si="11"/>
        <v>0</v>
      </c>
      <c r="T43" s="98">
        <f t="shared" si="11"/>
        <v>0</v>
      </c>
      <c r="U43" s="98">
        <f t="shared" si="11"/>
        <v>0</v>
      </c>
      <c r="V43" s="98">
        <f t="shared" si="11"/>
        <v>0</v>
      </c>
    </row>
    <row r="44" spans="1:22" s="18" customFormat="1" ht="15.75" customHeight="1">
      <c r="A44" s="57"/>
      <c r="B44" s="58"/>
      <c r="C44" s="110" t="s">
        <v>47</v>
      </c>
      <c r="D44" s="119"/>
      <c r="E44" s="119"/>
      <c r="F44" s="119"/>
      <c r="G44" s="119"/>
      <c r="H44" s="119"/>
      <c r="I44" s="119"/>
      <c r="J44" s="91" t="s">
        <v>94</v>
      </c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</row>
    <row r="45" spans="1:22" s="18" customFormat="1" ht="15.75" customHeight="1">
      <c r="A45" s="147"/>
      <c r="B45" s="59"/>
      <c r="C45" s="131" t="s">
        <v>48</v>
      </c>
      <c r="D45" s="132"/>
      <c r="E45" s="132"/>
      <c r="F45" s="132"/>
      <c r="G45" s="109" t="s">
        <v>49</v>
      </c>
      <c r="H45" s="119"/>
      <c r="I45" s="119"/>
      <c r="J45" s="91" t="s">
        <v>95</v>
      </c>
      <c r="K45" s="103">
        <v>1111</v>
      </c>
      <c r="L45" s="103">
        <v>1088</v>
      </c>
      <c r="M45" s="103"/>
      <c r="N45" s="103"/>
      <c r="O45" s="103">
        <v>5540</v>
      </c>
      <c r="P45" s="103">
        <v>6193</v>
      </c>
      <c r="Q45" s="103">
        <v>876</v>
      </c>
      <c r="R45" s="103"/>
      <c r="S45" s="103"/>
      <c r="T45" s="103"/>
      <c r="U45" s="103"/>
      <c r="V45" s="103"/>
    </row>
    <row r="46" spans="1:22" s="18" customFormat="1" ht="15.75" customHeight="1">
      <c r="A46" s="137"/>
      <c r="B46" s="60"/>
      <c r="C46" s="148" t="s">
        <v>96</v>
      </c>
      <c r="D46" s="138"/>
      <c r="E46" s="138"/>
      <c r="F46" s="138"/>
      <c r="G46" s="109" t="s">
        <v>50</v>
      </c>
      <c r="H46" s="119"/>
      <c r="I46" s="119"/>
      <c r="J46" s="91" t="s">
        <v>97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</row>
    <row r="47" spans="1:22" s="14" customFormat="1" ht="13.5" customHeight="1">
      <c r="A47" s="136"/>
      <c r="B47" s="62"/>
      <c r="C47" s="139" t="s">
        <v>51</v>
      </c>
      <c r="D47" s="140"/>
      <c r="E47" s="140"/>
      <c r="F47" s="140"/>
      <c r="G47" s="63"/>
      <c r="H47" s="64" t="s">
        <v>97</v>
      </c>
      <c r="I47" s="144" t="s">
        <v>98</v>
      </c>
      <c r="J47" s="143" t="s">
        <v>99</v>
      </c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</row>
    <row r="48" spans="1:22" s="14" customFormat="1" ht="13.5" customHeight="1">
      <c r="A48" s="137"/>
      <c r="B48" s="60"/>
      <c r="C48" s="138"/>
      <c r="D48" s="138"/>
      <c r="E48" s="138"/>
      <c r="F48" s="138"/>
      <c r="G48" s="61"/>
      <c r="H48" s="24" t="s">
        <v>100</v>
      </c>
      <c r="I48" s="145"/>
      <c r="J48" s="142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</row>
    <row r="49" spans="1:22" s="14" customFormat="1" ht="13.5" customHeight="1">
      <c r="A49" s="136"/>
      <c r="B49" s="65"/>
      <c r="C49" s="131" t="s">
        <v>52</v>
      </c>
      <c r="D49" s="131"/>
      <c r="E49" s="131"/>
      <c r="F49" s="131"/>
      <c r="G49" s="17"/>
      <c r="H49" s="26" t="s">
        <v>101</v>
      </c>
      <c r="I49" s="146" t="s">
        <v>98</v>
      </c>
      <c r="J49" s="141" t="s">
        <v>99</v>
      </c>
      <c r="K49" s="124">
        <f>K4/(K12+K34)</f>
        <v>0.6895304398627102</v>
      </c>
      <c r="L49" s="124">
        <f>L4/(L12+L34)</f>
        <v>0.7083276787964561</v>
      </c>
      <c r="M49" s="124">
        <f aca="true" t="shared" si="12" ref="M49:V49">M4/(M12+M34)</f>
        <v>0.6311324551526416</v>
      </c>
      <c r="N49" s="124">
        <f t="shared" si="12"/>
        <v>0.6121781416176882</v>
      </c>
      <c r="O49" s="124">
        <f t="shared" si="12"/>
        <v>0.702220878643629</v>
      </c>
      <c r="P49" s="124">
        <f t="shared" si="12"/>
        <v>0.6662520394811237</v>
      </c>
      <c r="Q49" s="124">
        <f t="shared" si="12"/>
        <v>0.6375370512785831</v>
      </c>
      <c r="R49" s="124">
        <f t="shared" si="12"/>
        <v>0.639683555348729</v>
      </c>
      <c r="S49" s="124">
        <f t="shared" si="12"/>
        <v>0.5915485379781342</v>
      </c>
      <c r="T49" s="124">
        <f t="shared" si="12"/>
        <v>0.5615458259089036</v>
      </c>
      <c r="U49" s="124">
        <f t="shared" si="12"/>
        <v>0.5336725434275343</v>
      </c>
      <c r="V49" s="124">
        <f t="shared" si="12"/>
        <v>0.5211964858457677</v>
      </c>
    </row>
    <row r="50" spans="1:22" s="14" customFormat="1" ht="13.5" customHeight="1">
      <c r="A50" s="137"/>
      <c r="B50" s="60"/>
      <c r="C50" s="138"/>
      <c r="D50" s="138"/>
      <c r="E50" s="138"/>
      <c r="F50" s="138"/>
      <c r="G50" s="61"/>
      <c r="H50" s="24" t="s">
        <v>102</v>
      </c>
      <c r="I50" s="145"/>
      <c r="J50" s="142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</row>
    <row r="51" spans="1:22" ht="13.5" customHeight="1">
      <c r="A51" s="136"/>
      <c r="B51" s="158"/>
      <c r="C51" s="161" t="s">
        <v>120</v>
      </c>
      <c r="D51" s="162"/>
      <c r="E51" s="162"/>
      <c r="F51" s="162"/>
      <c r="G51" s="162"/>
      <c r="H51" s="162"/>
      <c r="I51" s="162"/>
      <c r="J51" s="163" t="s">
        <v>103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  <row r="52" spans="1:22" ht="13.5" customHeight="1">
      <c r="A52" s="160"/>
      <c r="B52" s="159"/>
      <c r="C52" s="118"/>
      <c r="D52" s="118"/>
      <c r="E52" s="118"/>
      <c r="F52" s="118"/>
      <c r="G52" s="118"/>
      <c r="H52" s="118"/>
      <c r="I52" s="118"/>
      <c r="J52" s="164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1:22" ht="15.75" customHeight="1">
      <c r="A53" s="66"/>
      <c r="B53" s="67"/>
      <c r="C53" s="118" t="s">
        <v>53</v>
      </c>
      <c r="D53" s="116"/>
      <c r="E53" s="116"/>
      <c r="F53" s="116"/>
      <c r="G53" s="116"/>
      <c r="H53" s="116"/>
      <c r="I53" s="116"/>
      <c r="J53" s="93" t="s">
        <v>104</v>
      </c>
      <c r="K53" s="100">
        <f>K5-K7</f>
        <v>124516</v>
      </c>
      <c r="L53" s="100">
        <f aca="true" t="shared" si="13" ref="L53:V53">L5-L7</f>
        <v>130021</v>
      </c>
      <c r="M53" s="100">
        <f t="shared" si="13"/>
        <v>123481</v>
      </c>
      <c r="N53" s="100">
        <f t="shared" si="13"/>
        <v>123481</v>
      </c>
      <c r="O53" s="100">
        <f t="shared" si="13"/>
        <v>148177</v>
      </c>
      <c r="P53" s="100">
        <f t="shared" si="13"/>
        <v>148177</v>
      </c>
      <c r="Q53" s="100">
        <f t="shared" si="13"/>
        <v>148177</v>
      </c>
      <c r="R53" s="100">
        <f t="shared" si="13"/>
        <v>148177</v>
      </c>
      <c r="S53" s="100">
        <f t="shared" si="13"/>
        <v>148177</v>
      </c>
      <c r="T53" s="100">
        <f t="shared" si="13"/>
        <v>148177</v>
      </c>
      <c r="U53" s="100">
        <f t="shared" si="13"/>
        <v>148177</v>
      </c>
      <c r="V53" s="100">
        <f t="shared" si="13"/>
        <v>148177</v>
      </c>
    </row>
    <row r="54" spans="1:22" ht="27.75" customHeight="1">
      <c r="A54" s="68"/>
      <c r="B54" s="69"/>
      <c r="C54" s="115" t="s">
        <v>63</v>
      </c>
      <c r="D54" s="116"/>
      <c r="E54" s="116"/>
      <c r="F54" s="116"/>
      <c r="G54" s="116"/>
      <c r="H54" s="112" t="s">
        <v>105</v>
      </c>
      <c r="I54" s="129"/>
      <c r="J54" s="130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</row>
    <row r="55" spans="1:22" ht="27.75" customHeight="1">
      <c r="A55" s="70"/>
      <c r="B55" s="71"/>
      <c r="C55" s="114" t="s">
        <v>118</v>
      </c>
      <c r="D55" s="115"/>
      <c r="E55" s="115"/>
      <c r="F55" s="115"/>
      <c r="G55" s="115"/>
      <c r="H55" s="115"/>
      <c r="I55" s="72"/>
      <c r="J55" s="94" t="s">
        <v>106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5"/>
    </row>
    <row r="56" spans="1:22" ht="27.75" customHeight="1">
      <c r="A56" s="76"/>
      <c r="B56" s="77"/>
      <c r="C56" s="115" t="s">
        <v>107</v>
      </c>
      <c r="D56" s="116"/>
      <c r="E56" s="116"/>
      <c r="F56" s="116"/>
      <c r="G56" s="116"/>
      <c r="H56" s="116"/>
      <c r="I56" s="29"/>
      <c r="J56" s="96" t="s">
        <v>115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</row>
    <row r="57" spans="1:22" ht="27.75" customHeight="1">
      <c r="A57" s="89"/>
      <c r="B57" s="90"/>
      <c r="C57" s="117" t="s">
        <v>108</v>
      </c>
      <c r="D57" s="118"/>
      <c r="E57" s="118"/>
      <c r="F57" s="118"/>
      <c r="G57" s="118"/>
      <c r="H57" s="118"/>
      <c r="I57" s="74"/>
      <c r="J57" s="95" t="s">
        <v>114</v>
      </c>
      <c r="K57" s="107">
        <v>124516</v>
      </c>
      <c r="L57" s="107">
        <v>130021</v>
      </c>
      <c r="M57" s="107">
        <v>123481</v>
      </c>
      <c r="N57" s="107">
        <v>123481</v>
      </c>
      <c r="O57" s="107">
        <v>148177</v>
      </c>
      <c r="P57" s="107">
        <v>148177</v>
      </c>
      <c r="Q57" s="107">
        <v>148177</v>
      </c>
      <c r="R57" s="107">
        <v>148177</v>
      </c>
      <c r="S57" s="107">
        <v>148177</v>
      </c>
      <c r="T57" s="107">
        <v>148177</v>
      </c>
      <c r="U57" s="107">
        <v>148177</v>
      </c>
      <c r="V57" s="105">
        <v>148177</v>
      </c>
    </row>
    <row r="58" spans="1:22" ht="27.75" customHeight="1">
      <c r="A58" s="76"/>
      <c r="B58" s="77"/>
      <c r="C58" s="115" t="s">
        <v>109</v>
      </c>
      <c r="D58" s="116"/>
      <c r="E58" s="116"/>
      <c r="F58" s="116"/>
      <c r="G58" s="116"/>
      <c r="H58" s="112" t="s">
        <v>110</v>
      </c>
      <c r="I58" s="112"/>
      <c r="J58" s="113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1:22" ht="15.75" customHeight="1">
      <c r="A59" s="66"/>
      <c r="B59" s="67"/>
      <c r="C59" s="128" t="s">
        <v>111</v>
      </c>
      <c r="D59" s="116"/>
      <c r="E59" s="116"/>
      <c r="F59" s="116"/>
      <c r="G59" s="116"/>
      <c r="H59" s="116"/>
      <c r="I59" s="77"/>
      <c r="J59" s="96" t="s">
        <v>116</v>
      </c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1:22" ht="15.75" customHeight="1">
      <c r="A60" s="57"/>
      <c r="B60" s="58"/>
      <c r="C60" s="128" t="s">
        <v>113</v>
      </c>
      <c r="D60" s="116"/>
      <c r="E60" s="116"/>
      <c r="F60" s="116"/>
      <c r="G60" s="116"/>
      <c r="H60" s="116"/>
      <c r="I60" s="77"/>
      <c r="J60" s="96" t="s">
        <v>117</v>
      </c>
      <c r="K60" s="105">
        <v>1834679</v>
      </c>
      <c r="L60" s="105">
        <f>K60+L23-L34</f>
        <v>2070914</v>
      </c>
      <c r="M60" s="105">
        <f aca="true" t="shared" si="14" ref="M60:V60">L60+M23-M34</f>
        <v>2351308</v>
      </c>
      <c r="N60" s="105">
        <f t="shared" si="14"/>
        <v>2470683</v>
      </c>
      <c r="O60" s="105">
        <f t="shared" si="14"/>
        <v>2555785</v>
      </c>
      <c r="P60" s="105">
        <f t="shared" si="14"/>
        <v>2620657</v>
      </c>
      <c r="Q60" s="105">
        <f t="shared" si="14"/>
        <v>2674287</v>
      </c>
      <c r="R60" s="105">
        <f t="shared" si="14"/>
        <v>2728682</v>
      </c>
      <c r="S60" s="105">
        <f t="shared" si="14"/>
        <v>2761977</v>
      </c>
      <c r="T60" s="105">
        <f t="shared" si="14"/>
        <v>2780278</v>
      </c>
      <c r="U60" s="105">
        <f t="shared" si="14"/>
        <v>2783175</v>
      </c>
      <c r="V60" s="105">
        <f t="shared" si="14"/>
        <v>2778651</v>
      </c>
    </row>
    <row r="61" spans="1:22" ht="15.75" customHeight="1">
      <c r="A61" s="1" t="s">
        <v>62</v>
      </c>
      <c r="B61" s="1"/>
      <c r="D61" s="78"/>
      <c r="I61" s="2"/>
      <c r="J61" s="1"/>
      <c r="V61" s="2" t="s">
        <v>17</v>
      </c>
    </row>
    <row r="62" spans="1:22" ht="15.75" customHeight="1">
      <c r="A62" s="3"/>
      <c r="B62" s="4"/>
      <c r="C62" s="4"/>
      <c r="D62" s="79"/>
      <c r="E62" s="4"/>
      <c r="F62" s="4"/>
      <c r="G62" s="4"/>
      <c r="H62" s="5" t="s">
        <v>18</v>
      </c>
      <c r="I62" s="5"/>
      <c r="J62" s="73"/>
      <c r="K62" s="7" t="s">
        <v>12</v>
      </c>
      <c r="L62" s="7" t="s">
        <v>13</v>
      </c>
      <c r="M62" s="122" t="s">
        <v>14</v>
      </c>
      <c r="N62" s="120" t="s">
        <v>121</v>
      </c>
      <c r="O62" s="120" t="s">
        <v>122</v>
      </c>
      <c r="P62" s="120" t="s">
        <v>123</v>
      </c>
      <c r="Q62" s="120" t="s">
        <v>124</v>
      </c>
      <c r="R62" s="120" t="s">
        <v>125</v>
      </c>
      <c r="S62" s="120" t="s">
        <v>126</v>
      </c>
      <c r="T62" s="120" t="s">
        <v>127</v>
      </c>
      <c r="U62" s="120" t="s">
        <v>128</v>
      </c>
      <c r="V62" s="120" t="s">
        <v>129</v>
      </c>
    </row>
    <row r="63" spans="1:22" ht="30" customHeight="1">
      <c r="A63" s="9"/>
      <c r="B63" s="10"/>
      <c r="C63" s="10" t="s">
        <v>54</v>
      </c>
      <c r="D63" s="10"/>
      <c r="E63" s="10" t="s">
        <v>55</v>
      </c>
      <c r="F63" s="10"/>
      <c r="G63" s="10"/>
      <c r="H63" s="10"/>
      <c r="I63" s="80"/>
      <c r="J63" s="75"/>
      <c r="K63" s="12" t="s">
        <v>11</v>
      </c>
      <c r="L63" s="12" t="s">
        <v>11</v>
      </c>
      <c r="M63" s="123"/>
      <c r="N63" s="121"/>
      <c r="O63" s="121"/>
      <c r="P63" s="121"/>
      <c r="Q63" s="121"/>
      <c r="R63" s="121"/>
      <c r="S63" s="121"/>
      <c r="T63" s="121"/>
      <c r="U63" s="121"/>
      <c r="V63" s="121"/>
    </row>
    <row r="64" spans="1:22" ht="15.75" customHeight="1">
      <c r="A64" s="81"/>
      <c r="B64" s="72"/>
      <c r="C64" s="132" t="s">
        <v>26</v>
      </c>
      <c r="D64" s="132"/>
      <c r="E64" s="132"/>
      <c r="F64" s="132"/>
      <c r="G64" s="19"/>
      <c r="H64" s="19"/>
      <c r="I64" s="29"/>
      <c r="J64" s="20"/>
      <c r="K64" s="101">
        <f>K65+K66</f>
        <v>11188</v>
      </c>
      <c r="L64" s="101">
        <f aca="true" t="shared" si="15" ref="L64:V64">L65+L66</f>
        <v>10782</v>
      </c>
      <c r="M64" s="101">
        <f t="shared" si="15"/>
        <v>11243</v>
      </c>
      <c r="N64" s="101">
        <f t="shared" si="15"/>
        <v>11663</v>
      </c>
      <c r="O64" s="101">
        <f t="shared" si="15"/>
        <v>11904</v>
      </c>
      <c r="P64" s="101">
        <f t="shared" si="15"/>
        <v>11951</v>
      </c>
      <c r="Q64" s="101">
        <f t="shared" si="15"/>
        <v>11950</v>
      </c>
      <c r="R64" s="101">
        <f t="shared" si="15"/>
        <v>11931</v>
      </c>
      <c r="S64" s="101">
        <f t="shared" si="15"/>
        <v>11898</v>
      </c>
      <c r="T64" s="101">
        <f t="shared" si="15"/>
        <v>11800</v>
      </c>
      <c r="U64" s="101">
        <f t="shared" si="15"/>
        <v>11649</v>
      </c>
      <c r="V64" s="101">
        <f t="shared" si="15"/>
        <v>11429</v>
      </c>
    </row>
    <row r="65" spans="1:22" ht="15.75" customHeight="1">
      <c r="A65" s="82"/>
      <c r="B65" s="83"/>
      <c r="C65" s="83"/>
      <c r="D65" s="84"/>
      <c r="E65" s="83"/>
      <c r="F65" s="85"/>
      <c r="G65" s="155" t="s">
        <v>27</v>
      </c>
      <c r="H65" s="119"/>
      <c r="I65" s="119"/>
      <c r="J65" s="133"/>
      <c r="K65" s="103">
        <v>10638</v>
      </c>
      <c r="L65" s="103">
        <v>10363</v>
      </c>
      <c r="M65" s="103">
        <v>10855</v>
      </c>
      <c r="N65" s="103">
        <v>11262</v>
      </c>
      <c r="O65" s="103">
        <v>11444</v>
      </c>
      <c r="P65" s="103">
        <v>11441</v>
      </c>
      <c r="Q65" s="103">
        <v>11396</v>
      </c>
      <c r="R65" s="103">
        <v>11329</v>
      </c>
      <c r="S65" s="103">
        <v>11243</v>
      </c>
      <c r="T65" s="103">
        <v>11106</v>
      </c>
      <c r="U65" s="103">
        <v>10928</v>
      </c>
      <c r="V65" s="103">
        <v>10699</v>
      </c>
    </row>
    <row r="66" spans="1:22" ht="15.75" customHeight="1">
      <c r="A66" s="86"/>
      <c r="B66" s="87"/>
      <c r="C66" s="83"/>
      <c r="D66" s="84"/>
      <c r="E66" s="83"/>
      <c r="F66" s="85"/>
      <c r="G66" s="155" t="s">
        <v>28</v>
      </c>
      <c r="H66" s="119"/>
      <c r="I66" s="119"/>
      <c r="J66" s="133"/>
      <c r="K66" s="103">
        <v>550</v>
      </c>
      <c r="L66" s="103">
        <v>419</v>
      </c>
      <c r="M66" s="103">
        <v>388</v>
      </c>
      <c r="N66" s="103">
        <v>401</v>
      </c>
      <c r="O66" s="103">
        <v>460</v>
      </c>
      <c r="P66" s="103">
        <v>510</v>
      </c>
      <c r="Q66" s="103">
        <v>554</v>
      </c>
      <c r="R66" s="103">
        <v>602</v>
      </c>
      <c r="S66" s="103">
        <v>655</v>
      </c>
      <c r="T66" s="103">
        <v>694</v>
      </c>
      <c r="U66" s="103">
        <v>721</v>
      </c>
      <c r="V66" s="103">
        <v>730</v>
      </c>
    </row>
    <row r="67" spans="1:22" ht="15.75" customHeight="1">
      <c r="A67" s="81"/>
      <c r="B67" s="72"/>
      <c r="C67" s="132" t="s">
        <v>29</v>
      </c>
      <c r="D67" s="132"/>
      <c r="E67" s="132"/>
      <c r="F67" s="132"/>
      <c r="G67" s="19"/>
      <c r="H67" s="19"/>
      <c r="I67" s="29"/>
      <c r="J67" s="20"/>
      <c r="K67" s="98">
        <f>K68+K69</f>
        <v>60996</v>
      </c>
      <c r="L67" s="98">
        <f aca="true" t="shared" si="16" ref="L67:V67">L68+L69</f>
        <v>63069</v>
      </c>
      <c r="M67" s="98">
        <f t="shared" si="16"/>
        <v>64456</v>
      </c>
      <c r="N67" s="98">
        <f t="shared" si="16"/>
        <v>67939</v>
      </c>
      <c r="O67" s="98">
        <f t="shared" si="16"/>
        <v>75559</v>
      </c>
      <c r="P67" s="98">
        <f t="shared" si="16"/>
        <v>88915</v>
      </c>
      <c r="Q67" s="98">
        <f t="shared" si="16"/>
        <v>94750</v>
      </c>
      <c r="R67" s="98">
        <f t="shared" si="16"/>
        <v>91984</v>
      </c>
      <c r="S67" s="98">
        <f t="shared" si="16"/>
        <v>106144</v>
      </c>
      <c r="T67" s="98">
        <f t="shared" si="16"/>
        <v>116334</v>
      </c>
      <c r="U67" s="98">
        <f t="shared" si="16"/>
        <v>127043</v>
      </c>
      <c r="V67" s="98">
        <f t="shared" si="16"/>
        <v>131452</v>
      </c>
    </row>
    <row r="68" spans="1:22" ht="15.75" customHeight="1">
      <c r="A68" s="82"/>
      <c r="B68" s="83"/>
      <c r="C68" s="83"/>
      <c r="D68" s="84"/>
      <c r="E68" s="83"/>
      <c r="F68" s="85"/>
      <c r="G68" s="155" t="s">
        <v>27</v>
      </c>
      <c r="H68" s="119"/>
      <c r="I68" s="119"/>
      <c r="J68" s="133"/>
      <c r="K68" s="103">
        <v>42880</v>
      </c>
      <c r="L68" s="103">
        <v>44932</v>
      </c>
      <c r="M68" s="103">
        <v>46702</v>
      </c>
      <c r="N68" s="103">
        <v>50112</v>
      </c>
      <c r="O68" s="103">
        <v>56849</v>
      </c>
      <c r="P68" s="103">
        <v>66964</v>
      </c>
      <c r="Q68" s="103">
        <v>72585</v>
      </c>
      <c r="R68" s="103">
        <v>72202</v>
      </c>
      <c r="S68" s="103">
        <v>82752</v>
      </c>
      <c r="T68" s="103">
        <v>90249</v>
      </c>
      <c r="U68" s="103">
        <v>97951</v>
      </c>
      <c r="V68" s="103">
        <v>101662</v>
      </c>
    </row>
    <row r="69" spans="1:22" ht="15.75" customHeight="1">
      <c r="A69" s="86"/>
      <c r="B69" s="87"/>
      <c r="C69" s="87"/>
      <c r="D69" s="88"/>
      <c r="E69" s="87"/>
      <c r="F69" s="75"/>
      <c r="G69" s="155" t="s">
        <v>28</v>
      </c>
      <c r="H69" s="119"/>
      <c r="I69" s="119"/>
      <c r="J69" s="133"/>
      <c r="K69" s="103">
        <v>18116</v>
      </c>
      <c r="L69" s="103">
        <v>18137</v>
      </c>
      <c r="M69" s="103">
        <v>17754</v>
      </c>
      <c r="N69" s="103">
        <v>17827</v>
      </c>
      <c r="O69" s="103">
        <v>18710</v>
      </c>
      <c r="P69" s="103">
        <v>21951</v>
      </c>
      <c r="Q69" s="103">
        <v>22165</v>
      </c>
      <c r="R69" s="103">
        <v>19782</v>
      </c>
      <c r="S69" s="103">
        <v>23392</v>
      </c>
      <c r="T69" s="103">
        <v>26085</v>
      </c>
      <c r="U69" s="103">
        <v>29092</v>
      </c>
      <c r="V69" s="103">
        <v>29790</v>
      </c>
    </row>
    <row r="70" spans="1:22" ht="13.5">
      <c r="A70" s="97"/>
      <c r="B70" s="19"/>
      <c r="C70" s="165" t="s">
        <v>112</v>
      </c>
      <c r="D70" s="119"/>
      <c r="E70" s="119"/>
      <c r="F70" s="119"/>
      <c r="G70" s="19"/>
      <c r="H70" s="19"/>
      <c r="I70" s="29"/>
      <c r="J70" s="20"/>
      <c r="K70" s="101">
        <f>K64+K67</f>
        <v>72184</v>
      </c>
      <c r="L70" s="101">
        <f aca="true" t="shared" si="17" ref="L70:V70">L64+L67</f>
        <v>73851</v>
      </c>
      <c r="M70" s="101">
        <f t="shared" si="17"/>
        <v>75699</v>
      </c>
      <c r="N70" s="101">
        <f t="shared" si="17"/>
        <v>79602</v>
      </c>
      <c r="O70" s="101">
        <f t="shared" si="17"/>
        <v>87463</v>
      </c>
      <c r="P70" s="101">
        <f t="shared" si="17"/>
        <v>100866</v>
      </c>
      <c r="Q70" s="101">
        <f t="shared" si="17"/>
        <v>106700</v>
      </c>
      <c r="R70" s="101">
        <f t="shared" si="17"/>
        <v>103915</v>
      </c>
      <c r="S70" s="101">
        <f t="shared" si="17"/>
        <v>118042</v>
      </c>
      <c r="T70" s="101">
        <f t="shared" si="17"/>
        <v>128134</v>
      </c>
      <c r="U70" s="101">
        <f t="shared" si="17"/>
        <v>138692</v>
      </c>
      <c r="V70" s="101">
        <f t="shared" si="17"/>
        <v>142881</v>
      </c>
    </row>
    <row r="71" ht="15.75" customHeight="1">
      <c r="A71" s="78"/>
    </row>
    <row r="72" ht="15.75" customHeight="1"/>
  </sheetData>
  <sheetProtection/>
  <mergeCells count="141">
    <mergeCell ref="C70:F70"/>
    <mergeCell ref="N51:N52"/>
    <mergeCell ref="O51:O52"/>
    <mergeCell ref="P51:P52"/>
    <mergeCell ref="Q51:Q52"/>
    <mergeCell ref="V51:V52"/>
    <mergeCell ref="R51:R52"/>
    <mergeCell ref="S51:S52"/>
    <mergeCell ref="T51:T52"/>
    <mergeCell ref="U51:U52"/>
    <mergeCell ref="M51:M52"/>
    <mergeCell ref="B51:B52"/>
    <mergeCell ref="A51:A52"/>
    <mergeCell ref="K51:K52"/>
    <mergeCell ref="L51:L52"/>
    <mergeCell ref="C51:I52"/>
    <mergeCell ref="J51:J52"/>
    <mergeCell ref="G68:J68"/>
    <mergeCell ref="G69:J69"/>
    <mergeCell ref="C64:F64"/>
    <mergeCell ref="C67:F67"/>
    <mergeCell ref="G65:J65"/>
    <mergeCell ref="G66:J66"/>
    <mergeCell ref="A4:A21"/>
    <mergeCell ref="A22:A38"/>
    <mergeCell ref="B4:B11"/>
    <mergeCell ref="B12:B20"/>
    <mergeCell ref="B22:B30"/>
    <mergeCell ref="B31:B37"/>
    <mergeCell ref="A45:A46"/>
    <mergeCell ref="C45:F45"/>
    <mergeCell ref="C46:F46"/>
    <mergeCell ref="H43:I43"/>
    <mergeCell ref="G45:I45"/>
    <mergeCell ref="G46:I46"/>
    <mergeCell ref="C54:G54"/>
    <mergeCell ref="H54:J54"/>
    <mergeCell ref="J49:J50"/>
    <mergeCell ref="J47:J48"/>
    <mergeCell ref="I47:I48"/>
    <mergeCell ref="I49:I50"/>
    <mergeCell ref="C53:I53"/>
    <mergeCell ref="A47:A48"/>
    <mergeCell ref="A49:A50"/>
    <mergeCell ref="C49:F50"/>
    <mergeCell ref="C47:F48"/>
    <mergeCell ref="Q49:Q50"/>
    <mergeCell ref="R49:R50"/>
    <mergeCell ref="M49:M50"/>
    <mergeCell ref="N49:N50"/>
    <mergeCell ref="Q47:Q48"/>
    <mergeCell ref="R47:R48"/>
    <mergeCell ref="N47:N48"/>
    <mergeCell ref="O47:O48"/>
    <mergeCell ref="P47:P48"/>
    <mergeCell ref="S49:S50"/>
    <mergeCell ref="T49:T50"/>
    <mergeCell ref="O49:O50"/>
    <mergeCell ref="P49:P50"/>
    <mergeCell ref="R2:R3"/>
    <mergeCell ref="S2:S3"/>
    <mergeCell ref="T2:T3"/>
    <mergeCell ref="U2:U3"/>
    <mergeCell ref="U49:U50"/>
    <mergeCell ref="V49:V50"/>
    <mergeCell ref="V2:V3"/>
    <mergeCell ref="U47:U48"/>
    <mergeCell ref="V47:V48"/>
    <mergeCell ref="D4:I4"/>
    <mergeCell ref="F8:J8"/>
    <mergeCell ref="F11:J11"/>
    <mergeCell ref="F10:J10"/>
    <mergeCell ref="P2:P3"/>
    <mergeCell ref="Q2:Q3"/>
    <mergeCell ref="G19:J19"/>
    <mergeCell ref="G15:J15"/>
    <mergeCell ref="F14:J14"/>
    <mergeCell ref="O2:O3"/>
    <mergeCell ref="F6:J6"/>
    <mergeCell ref="E5:I5"/>
    <mergeCell ref="F7:I7"/>
    <mergeCell ref="N2:N3"/>
    <mergeCell ref="M2:M3"/>
    <mergeCell ref="E9:J9"/>
    <mergeCell ref="E23:J23"/>
    <mergeCell ref="H21:I21"/>
    <mergeCell ref="F20:J20"/>
    <mergeCell ref="E21:F21"/>
    <mergeCell ref="D12:I12"/>
    <mergeCell ref="E13:J13"/>
    <mergeCell ref="E22:I22"/>
    <mergeCell ref="E17:J17"/>
    <mergeCell ref="F16:J16"/>
    <mergeCell ref="F18:J18"/>
    <mergeCell ref="E26:J26"/>
    <mergeCell ref="E27:J27"/>
    <mergeCell ref="E28:J28"/>
    <mergeCell ref="E29:J29"/>
    <mergeCell ref="E38:F38"/>
    <mergeCell ref="E25:J25"/>
    <mergeCell ref="E35:J35"/>
    <mergeCell ref="E36:J36"/>
    <mergeCell ref="E37:J37"/>
    <mergeCell ref="E30:J30"/>
    <mergeCell ref="E31:I31"/>
    <mergeCell ref="H38:I38"/>
    <mergeCell ref="G33:J33"/>
    <mergeCell ref="E32:J32"/>
    <mergeCell ref="O62:O63"/>
    <mergeCell ref="P62:P63"/>
    <mergeCell ref="C40:F40"/>
    <mergeCell ref="C41:F41"/>
    <mergeCell ref="C42:F42"/>
    <mergeCell ref="K47:K48"/>
    <mergeCell ref="K49:K50"/>
    <mergeCell ref="L47:L48"/>
    <mergeCell ref="L49:L50"/>
    <mergeCell ref="C43:F43"/>
    <mergeCell ref="U62:U63"/>
    <mergeCell ref="C59:H59"/>
    <mergeCell ref="C60:H60"/>
    <mergeCell ref="S47:S48"/>
    <mergeCell ref="T47:T48"/>
    <mergeCell ref="M47:M48"/>
    <mergeCell ref="V62:V63"/>
    <mergeCell ref="Q62:Q63"/>
    <mergeCell ref="R62:R63"/>
    <mergeCell ref="S62:S63"/>
    <mergeCell ref="T62:T63"/>
    <mergeCell ref="M62:M63"/>
    <mergeCell ref="N62:N63"/>
    <mergeCell ref="E24:J24"/>
    <mergeCell ref="H58:J58"/>
    <mergeCell ref="C55:H55"/>
    <mergeCell ref="C56:H56"/>
    <mergeCell ref="C57:H57"/>
    <mergeCell ref="C58:G58"/>
    <mergeCell ref="C44:I44"/>
    <mergeCell ref="H39:I39"/>
    <mergeCell ref="C39:F39"/>
    <mergeCell ref="E34:I34"/>
  </mergeCells>
  <printOptions/>
  <pageMargins left="0.4724409448818898" right="0.4724409448818898" top="0.984251968503937" bottom="0.3937007874015748" header="0.5118110236220472" footer="0.35433070866141736"/>
  <pageSetup blackAndWhite="1" fitToHeight="2" fitToWidth="0" horizontalDpi="600" verticalDpi="600" orientation="landscape" paperSize="9" scale="80" r:id="rId2"/>
  <headerFooter alignWithMargins="0">
    <oddHeader>&amp;L&amp;12（法非適用企業）&amp;C&amp;20投資・財政計画
（収支計画）&amp;R
</oddHeader>
  </headerFooter>
  <rowBreaks count="1" manualBreakCount="1">
    <brk id="3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猿谷　勇一</cp:lastModifiedBy>
  <cp:lastPrinted>2018-11-07T23:59:22Z</cp:lastPrinted>
  <dcterms:created xsi:type="dcterms:W3CDTF">2002-04-24T05:29:44Z</dcterms:created>
  <dcterms:modified xsi:type="dcterms:W3CDTF">2019-03-04T04:38:49Z</dcterms:modified>
  <cp:category/>
  <cp:version/>
  <cp:contentType/>
  <cp:contentStatus/>
</cp:coreProperties>
</file>