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ug41zVD17+XsM8t+RH0mCC9oEOzTJnHDhmUvGbHnVIqbuY3AAsPQyUODeoV1zdIk8x/2W/YvzWJc0M3ViYQF9w==" workbookSaltValue="lFXztx5jIC2XsgfcugKkIw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<sst xmlns="http://schemas.openxmlformats.org/spreadsheetml/2006/main" xmlns:r="http://schemas.openxmlformats.org/officeDocument/2006/relationships" count="114" uniqueCount="114">
  <si>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</si>
  <si>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</si>
  <si>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</si>
  <si>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</si>
  <si>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</si>
  <si>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</si>
  <si>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</si>
  <si>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</si>
  <si>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</si>
  <si>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</si>
  <si>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</si>
  <si>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</si>
  <si>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</si>
  <si>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</si>
  <si>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</si>
  <si>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</si>
  <si>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</si>
  <si>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</si>
  <si>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</si>
  <si>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</si>
  <si>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</si>
  <si>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</si>
  <si>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</si>
  <si>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r>
      <t>①有形固定資産減価償却率</t>
    </r>
    <r>
      <rPr>
        <sz val="11"/>
        <color theme="1"/>
        <rFont val="ＭＳ ゴシック"/>
      </rPr>
      <t xml:space="preserve">
　類似団体及び全国平均値を上回っており、主に処理場施設における老朽化度合が高い状況である。
</t>
    </r>
    <r>
      <rPr>
        <b/>
        <sz val="11"/>
        <color theme="1"/>
        <rFont val="ＭＳ ゴシック"/>
      </rPr>
      <t>②管渠老朽化率</t>
    </r>
    <r>
      <rPr>
        <sz val="11"/>
        <color theme="1"/>
        <rFont val="ＭＳ ゴシック"/>
      </rPr>
      <t xml:space="preserve">
　管渠はすべて法定耐用年数を超過していないことから、0％となっている。
</t>
    </r>
    <r>
      <rPr>
        <b/>
        <sz val="11"/>
        <color theme="1"/>
        <rFont val="ＭＳ ゴシック"/>
      </rPr>
      <t>③管渠改善率</t>
    </r>
    <r>
      <rPr>
        <sz val="11"/>
        <color theme="1"/>
        <rFont val="ＭＳ ゴシック"/>
      </rPr>
      <t xml:space="preserve">
　管渠更新を実施していないことから、0％となっている。</t>
    </r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26" eb="28">
      <t>ウワマワ</t>
    </rPh>
    <rPh sb="33" eb="34">
      <t>オモ</t>
    </rPh>
    <rPh sb="35" eb="38">
      <t>ショリジョウ</t>
    </rPh>
    <rPh sb="38" eb="40">
      <t>シセツ</t>
    </rPh>
    <rPh sb="50" eb="51">
      <t>タカ</t>
    </rPh>
    <rPh sb="52" eb="54">
      <t>ジョウキョウ</t>
    </rPh>
    <rPh sb="60" eb="62">
      <t>カンキョ</t>
    </rPh>
    <rPh sb="62" eb="64">
      <t>ロウキュウ</t>
    </rPh>
    <rPh sb="64" eb="65">
      <t>カ</t>
    </rPh>
    <rPh sb="65" eb="66">
      <t>リツ</t>
    </rPh>
    <rPh sb="68" eb="70">
      <t>カンキョ</t>
    </rPh>
    <rPh sb="74" eb="76">
      <t>ホウテイ</t>
    </rPh>
    <rPh sb="76" eb="78">
      <t>タイヨウ</t>
    </rPh>
    <rPh sb="78" eb="80">
      <t>ネンスウ</t>
    </rPh>
    <rPh sb="81" eb="83">
      <t>チョウカ</t>
    </rPh>
    <rPh sb="104" eb="106">
      <t>カンキョ</t>
    </rPh>
    <rPh sb="106" eb="108">
      <t>カイゼン</t>
    </rPh>
    <rPh sb="108" eb="109">
      <t>リツ</t>
    </rPh>
    <rPh sb="111" eb="113">
      <t>カンキョ</t>
    </rPh>
    <rPh sb="113" eb="115">
      <t>コウシン</t>
    </rPh>
    <rPh sb="116" eb="118">
      <t>ジッシ</t>
    </rPh>
    <phoneticPr fontId="1"/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</si>
  <si>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</si>
  <si>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</si>
  <si>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</si>
  <si>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</si>
  <si>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</si>
  <si>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</si>
  <si>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</si>
  <si>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</si>
  <si>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</si>
  <si>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</si>
  <si>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</si>
  <si>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</si>
  <si>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</si>
  <si>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</si>
  <si>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</si>
  <si>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</si>
  <si>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</si>
  <si>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</si>
  <si>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</si>
  <si>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</si>
  <si>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</si>
  <si>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</si>
  <si>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</si>
  <si>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</si>
  <si>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</si>
  <si>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</si>
  <si>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</si>
  <si>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</si>
  <si>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</si>
  <si>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</si>
  <si>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</si>
  <si>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</si>
  <si>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</si>
  <si>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</si>
  <si>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</si>
  <si>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</si>
  <si>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</si>
  <si>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</si>
  <si>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</si>
  <si>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</si>
  <si>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</si>
  <si>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</si>
  <si>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</si>
  <si>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</si>
  <si>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</si>
  <si>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</si>
  <si>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</si>
  <si>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</si>
  <si>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</si>
  <si>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</si>
  <si>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</si>
  <si>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</si>
  <si>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</si>
  <si>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</si>
  <si>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</si>
  <si>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</si>
  <si>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</si>
  <si>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</si>
  <si>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</si>
  <si>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</si>
  <si>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</si>
  <si>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</si>
  <si>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</si>
  <si>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</si>
  <si>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</si>
  <si>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</si>
  <si>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</si>
  <si>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</si>
  <si>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</si>
  <si>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</si>
  <si>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</si>
  <si>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</si>
  <si>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北海道　中標津町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</si>
  <si>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</si>
  <si>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</si>
  <si>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</si>
  <si>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</si>
  <si>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</si>
  <si>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</si>
  <si>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</si>
  <si>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</si>
  <si>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</si>
  <si>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</si>
  <si>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</si>
  <si>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</si>
  <si>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</si>
  <si>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</si>
  <si>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</si>
  <si>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r>
      <t>①経常収支比率</t>
    </r>
    <r>
      <rPr>
        <sz val="11"/>
        <color theme="1"/>
        <rFont val="ＭＳ ゴシック"/>
      </rPr>
      <t xml:space="preserve">
　経常費用の増加により、100％を下回る状況となっている。
</t>
    </r>
    <r>
      <rPr>
        <b/>
        <sz val="11"/>
        <color theme="1"/>
        <rFont val="ＭＳ ゴシック"/>
      </rPr>
      <t>②累積欠損金比率</t>
    </r>
    <r>
      <rPr>
        <sz val="11"/>
        <color theme="1"/>
        <rFont val="ＭＳ ゴシック"/>
      </rPr>
      <t xml:space="preserve">
　当年度も純損失となったことから、当年度未処理欠損金が増加しているものの、類似団体及び全国平均値を下回る状況となっている。
</t>
    </r>
    <r>
      <rPr>
        <b/>
        <sz val="11"/>
        <color theme="1"/>
        <rFont val="ＭＳ ゴシック"/>
      </rPr>
      <t>③流動比率</t>
    </r>
    <r>
      <rPr>
        <sz val="11"/>
        <color theme="1"/>
        <rFont val="ＭＳ ゴシック"/>
      </rPr>
      <t xml:space="preserve">
　流動負債が大きく、流動資産が少ないことから、100％大きくを下回っており、債務に対する支払能力が低い状況である。
</t>
    </r>
    <r>
      <rPr>
        <b/>
        <sz val="11"/>
        <color theme="1"/>
        <rFont val="ＭＳ ゴシック"/>
      </rPr>
      <t>④企業債残高対事業規模比率</t>
    </r>
    <r>
      <rPr>
        <sz val="11"/>
        <color theme="1"/>
        <rFont val="ＭＳ ゴシック"/>
      </rPr>
      <t xml:space="preserve">
　補助事業の実施により企業債残高を圧縮しているが、類似団体及び全国平均値を上回る状況となっている。
</t>
    </r>
    <r>
      <rPr>
        <b/>
        <sz val="11"/>
        <color theme="1"/>
        <rFont val="ＭＳ ゴシック"/>
      </rPr>
      <t>⑤経費回収率</t>
    </r>
    <r>
      <rPr>
        <sz val="11"/>
        <color theme="1"/>
        <rFont val="ＭＳ ゴシック"/>
      </rPr>
      <t xml:space="preserve">
　類似団体及び全国平均値を上回っているものの、100％を下回っている状況である。
</t>
    </r>
    <r>
      <rPr>
        <b/>
        <sz val="11"/>
        <color theme="1"/>
        <rFont val="ＭＳ ゴシック"/>
      </rPr>
      <t>⑥汚水処理原価</t>
    </r>
    <r>
      <rPr>
        <sz val="11"/>
        <color theme="1"/>
        <rFont val="ＭＳ ゴシック"/>
      </rPr>
      <t xml:space="preserve">
　物価高騰等により汚水処理費が増加しているものの、類似団体及び全国平均値を下回る状況となっている。
</t>
    </r>
    <r>
      <rPr>
        <b/>
        <sz val="11"/>
        <color theme="1"/>
        <rFont val="ＭＳ ゴシック"/>
      </rPr>
      <t>⑦施設利用率</t>
    </r>
    <r>
      <rPr>
        <sz val="11"/>
        <color theme="1"/>
        <rFont val="ＭＳ ゴシック"/>
      </rPr>
      <t xml:space="preserve">
　類似団体及び全国平均値を下回っており、適正な施設規模では無い状況である。
</t>
    </r>
    <r>
      <rPr>
        <b/>
        <sz val="11"/>
        <color theme="1"/>
        <rFont val="ＭＳ ゴシック"/>
      </rPr>
      <t>⑧水洗化率</t>
    </r>
    <r>
      <rPr>
        <sz val="11"/>
        <color theme="1"/>
        <rFont val="ＭＳ ゴシック"/>
      </rPr>
      <t xml:space="preserve">
　類似団体及び全国平均値を上回っており、90％以上となっていることから、当該地区の大半が水洗化されている状況である。</t>
    </r>
    <rPh sb="1" eb="3">
      <t>ケイジョウ</t>
    </rPh>
    <rPh sb="3" eb="5">
      <t>シュウシ</t>
    </rPh>
    <rPh sb="5" eb="7">
      <t>ヒリツ</t>
    </rPh>
    <rPh sb="9" eb="11">
      <t>ケイジョウ</t>
    </rPh>
    <rPh sb="11" eb="13">
      <t>ヒヨウ</t>
    </rPh>
    <rPh sb="14" eb="16">
      <t>ゾウカ</t>
    </rPh>
    <rPh sb="25" eb="26">
      <t>シタ</t>
    </rPh>
    <rPh sb="28" eb="30">
      <t>ジョウキョウ</t>
    </rPh>
    <rPh sb="39" eb="41">
      <t>ルイセキ</t>
    </rPh>
    <rPh sb="41" eb="43">
      <t>ケッソン</t>
    </rPh>
    <rPh sb="43" eb="44">
      <t>キン</t>
    </rPh>
    <rPh sb="44" eb="46">
      <t>ヒリツ</t>
    </rPh>
    <rPh sb="84" eb="88">
      <t>ルイジダンタイ</t>
    </rPh>
    <rPh sb="88" eb="89">
      <t>オヨ</t>
    </rPh>
    <rPh sb="90" eb="92">
      <t>ゼンコク</t>
    </rPh>
    <rPh sb="92" eb="94">
      <t>ヘイキン</t>
    </rPh>
    <rPh sb="94" eb="95">
      <t>アタイ</t>
    </rPh>
    <rPh sb="96" eb="98">
      <t>シタマワ</t>
    </rPh>
    <rPh sb="99" eb="101">
      <t>ジョウキョウ</t>
    </rPh>
    <rPh sb="110" eb="112">
      <t>リュウドウ</t>
    </rPh>
    <rPh sb="112" eb="114">
      <t>ヒリツ</t>
    </rPh>
    <rPh sb="142" eb="143">
      <t>オオ</t>
    </rPh>
    <rPh sb="146" eb="147">
      <t>シタ</t>
    </rPh>
    <rPh sb="159" eb="161">
      <t>シハライ</t>
    </rPh>
    <rPh sb="161" eb="163">
      <t>ノウリョク</t>
    </rPh>
    <rPh sb="164" eb="165">
      <t>ヒク</t>
    </rPh>
    <rPh sb="166" eb="168">
      <t>ジョウキョウ</t>
    </rPh>
    <rPh sb="174" eb="176">
      <t>キギョウ</t>
    </rPh>
    <rPh sb="176" eb="177">
      <t>サイ</t>
    </rPh>
    <rPh sb="177" eb="179">
      <t>ザンダカ</t>
    </rPh>
    <rPh sb="179" eb="180">
      <t>タイ</t>
    </rPh>
    <rPh sb="180" eb="182">
      <t>ジギョウ</t>
    </rPh>
    <rPh sb="182" eb="184">
      <t>キボ</t>
    </rPh>
    <rPh sb="184" eb="186">
      <t>ヒリツ</t>
    </rPh>
    <rPh sb="188" eb="190">
      <t>ホジョ</t>
    </rPh>
    <rPh sb="238" eb="240">
      <t>ケイヒ</t>
    </rPh>
    <rPh sb="240" eb="242">
      <t>カイシュウ</t>
    </rPh>
    <rPh sb="242" eb="243">
      <t>リツ</t>
    </rPh>
    <rPh sb="245" eb="247">
      <t>ルイジ</t>
    </rPh>
    <rPh sb="247" eb="249">
      <t>ダンタイ</t>
    </rPh>
    <rPh sb="249" eb="250">
      <t>オヨ</t>
    </rPh>
    <rPh sb="251" eb="253">
      <t>ゼンコク</t>
    </rPh>
    <rPh sb="253" eb="255">
      <t>ヘイキン</t>
    </rPh>
    <rPh sb="255" eb="256">
      <t>アタイ</t>
    </rPh>
    <rPh sb="257" eb="259">
      <t>ウワマワ</t>
    </rPh>
    <rPh sb="272" eb="273">
      <t>シタ</t>
    </rPh>
    <rPh sb="278" eb="280">
      <t>ジョウキョウ</t>
    </rPh>
    <rPh sb="286" eb="288">
      <t>オスイ</t>
    </rPh>
    <rPh sb="288" eb="290">
      <t>ショリ</t>
    </rPh>
    <rPh sb="290" eb="292">
      <t>ゲンカ</t>
    </rPh>
    <rPh sb="294" eb="296">
      <t>ブッカ</t>
    </rPh>
    <rPh sb="296" eb="298">
      <t>コウトウ</t>
    </rPh>
    <rPh sb="298" eb="299">
      <t>ナド</t>
    </rPh>
    <rPh sb="302" eb="304">
      <t>オスイ</t>
    </rPh>
    <rPh sb="304" eb="306">
      <t>ショリ</t>
    </rPh>
    <rPh sb="306" eb="307">
      <t>ヒ</t>
    </rPh>
    <rPh sb="308" eb="310">
      <t>ゾウカ</t>
    </rPh>
    <rPh sb="322" eb="323">
      <t>オヨ</t>
    </rPh>
    <rPh sb="330" eb="331">
      <t>シタ</t>
    </rPh>
    <rPh sb="344" eb="346">
      <t>シセツ</t>
    </rPh>
    <rPh sb="346" eb="348">
      <t>リヨウ</t>
    </rPh>
    <rPh sb="348" eb="349">
      <t>リツ</t>
    </rPh>
    <rPh sb="363" eb="364">
      <t>シタ</t>
    </rPh>
    <rPh sb="370" eb="372">
      <t>テキセイ</t>
    </rPh>
    <rPh sb="373" eb="375">
      <t>シセツ</t>
    </rPh>
    <rPh sb="375" eb="377">
      <t>キボ</t>
    </rPh>
    <rPh sb="379" eb="380">
      <t>ナ</t>
    </rPh>
    <rPh sb="381" eb="383">
      <t>ジョウキョウ</t>
    </rPh>
    <rPh sb="389" eb="391">
      <t>スイセン</t>
    </rPh>
    <rPh sb="391" eb="392">
      <t>カ</t>
    </rPh>
    <rPh sb="392" eb="393">
      <t>リツ</t>
    </rPh>
    <rPh sb="395" eb="397">
      <t>ルイジ</t>
    </rPh>
    <rPh sb="397" eb="399">
      <t>ダンタイ</t>
    </rPh>
    <rPh sb="399" eb="400">
      <t>オヨ</t>
    </rPh>
    <rPh sb="401" eb="403">
      <t>ゼンコク</t>
    </rPh>
    <rPh sb="403" eb="406">
      <t>ヘイキンチ</t>
    </rPh>
    <rPh sb="407" eb="409">
      <t>ウワマワ</t>
    </rPh>
    <rPh sb="417" eb="419">
      <t>イジョウ</t>
    </rPh>
    <rPh sb="430" eb="432">
      <t>トウガイ</t>
    </rPh>
    <rPh sb="432" eb="434">
      <t>チク</t>
    </rPh>
    <rPh sb="435" eb="437">
      <t>タイハン</t>
    </rPh>
    <rPh sb="438" eb="441">
      <t>スイセンカ</t>
    </rPh>
    <rPh sb="446" eb="448">
      <t>ジョウキョウ</t>
    </rPh>
    <phoneticPr fontId="1"/>
  </si>
  <si>
    <t>　下水道事業は、令和5年度より地方公営企業法を適用した公営企業会計へ移行している。また、中標津町下水道中期ビジョン及び経営戦略を改定し、令和7年度から令和16年度までの10年間を計画期間として、計画的かつ効率的な事業経営を図っている。
　管渠については法定耐用年数を超過していないが、経常収支比率や経費回収率が100％を下回っており、人口減少等による収入の減少や、物価高騰等による費用の増加により、厳しい経営状況が予想されることから、下水道使用料の改定を予定しているほか、ダウンサイジング等も視野に検討を進める必要がある。
　事業を運営する職員への技術の継承を行いながら、安定した経営基盤の強化を図る。</t>
    <rPh sb="119" eb="121">
      <t>カンキョ</t>
    </rPh>
    <rPh sb="126" eb="128">
      <t>ホウテイ</t>
    </rPh>
    <rPh sb="128" eb="130">
      <t>タイヨウ</t>
    </rPh>
    <rPh sb="130" eb="132">
      <t>ネンスウ</t>
    </rPh>
    <rPh sb="133" eb="135">
      <t>チョウカ</t>
    </rPh>
    <rPh sb="167" eb="169">
      <t>ジンコウ</t>
    </rPh>
    <rPh sb="169" eb="172">
      <t>ゲンショウナド</t>
    </rPh>
    <rPh sb="175" eb="177">
      <t>シュウニュウ</t>
    </rPh>
    <rPh sb="178" eb="180">
      <t>ゲンショウ</t>
    </rPh>
    <rPh sb="182" eb="184">
      <t>ブッカ</t>
    </rPh>
    <rPh sb="184" eb="187">
      <t>コウトウナド</t>
    </rPh>
    <rPh sb="190" eb="192">
      <t>ヒヨウ</t>
    </rPh>
    <rPh sb="193" eb="195">
      <t>ゾウカ</t>
    </rPh>
    <rPh sb="199" eb="200">
      <t>キビ</t>
    </rPh>
    <rPh sb="207" eb="209">
      <t>ヨソウ</t>
    </rPh>
    <rPh sb="244" eb="245">
      <t>ナド</t>
    </rPh>
    <rPh sb="246" eb="248">
      <t>シヤ</t>
    </rPh>
    <rPh sb="249" eb="251">
      <t>ケントウ</t>
    </rPh>
    <rPh sb="252" eb="253">
      <t>スス</t>
    </rPh>
    <rPh sb="255" eb="257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</si>
</sst>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3.e-002</c:v>
                </c:pt>
                <c:pt idx="4">
                  <c:v>3.e-002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.e-002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38.67</c:v>
                </c:pt>
                <c:pt idx="4">
                  <c:v>38.67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90.62</c:v>
                </c:pt>
                <c:pt idx="4">
                  <c:v>90.78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97.86</c:v>
                </c:pt>
                <c:pt idx="4">
                  <c:v>93.26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57.3</c:v>
                </c:pt>
                <c:pt idx="4">
                  <c:v>58.87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7.84</c:v>
                </c:pt>
                <c:pt idx="4">
                  <c:v>34.74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73.290000000000006</c:v>
                </c:pt>
                <c:pt idx="4">
                  <c:v>12.09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917.37</c:v>
                </c:pt>
                <c:pt idx="4">
                  <c:v>832.78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88.14</c:v>
                </c:pt>
                <c:pt idx="4">
                  <c:v>73.72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213.05</c:v>
                </c:pt>
                <c:pt idx="4">
                  <c:v>254.98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北海道　中標津町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48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22257</v>
      </c>
      <c r="AM8" s="21"/>
      <c r="AN8" s="21"/>
      <c r="AO8" s="21"/>
      <c r="AP8" s="21"/>
      <c r="AQ8" s="21"/>
      <c r="AR8" s="21"/>
      <c r="AS8" s="21"/>
      <c r="AT8" s="7">
        <f>データ!T6</f>
        <v>684.87</v>
      </c>
      <c r="AU8" s="7"/>
      <c r="AV8" s="7"/>
      <c r="AW8" s="7"/>
      <c r="AX8" s="7"/>
      <c r="AY8" s="7"/>
      <c r="AZ8" s="7"/>
      <c r="BA8" s="7"/>
      <c r="BB8" s="7">
        <f>データ!U6</f>
        <v>32.5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8"/>
      <c r="BN8" s="45" t="s">
        <v>20</v>
      </c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9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32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9"/>
      <c r="BN9" s="46" t="s">
        <v>36</v>
      </c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50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86.61</v>
      </c>
      <c r="J10" s="7"/>
      <c r="K10" s="7"/>
      <c r="L10" s="7"/>
      <c r="M10" s="7"/>
      <c r="N10" s="7"/>
      <c r="O10" s="7"/>
      <c r="P10" s="7">
        <f>データ!P6</f>
        <v>2.82</v>
      </c>
      <c r="Q10" s="7"/>
      <c r="R10" s="7"/>
      <c r="S10" s="7"/>
      <c r="T10" s="7"/>
      <c r="U10" s="7"/>
      <c r="V10" s="7"/>
      <c r="W10" s="7">
        <f>データ!Q6</f>
        <v>87.92</v>
      </c>
      <c r="X10" s="7"/>
      <c r="Y10" s="7"/>
      <c r="Z10" s="7"/>
      <c r="AA10" s="7"/>
      <c r="AB10" s="7"/>
      <c r="AC10" s="7"/>
      <c r="AD10" s="21">
        <f>データ!R6</f>
        <v>3806</v>
      </c>
      <c r="AE10" s="21"/>
      <c r="AF10" s="21"/>
      <c r="AG10" s="21"/>
      <c r="AH10" s="21"/>
      <c r="AI10" s="21"/>
      <c r="AJ10" s="21"/>
      <c r="AK10" s="2"/>
      <c r="AL10" s="21">
        <f>データ!V6</f>
        <v>618</v>
      </c>
      <c r="AM10" s="21"/>
      <c r="AN10" s="21"/>
      <c r="AO10" s="21"/>
      <c r="AP10" s="21"/>
      <c r="AQ10" s="21"/>
      <c r="AR10" s="21"/>
      <c r="AS10" s="21"/>
      <c r="AT10" s="7">
        <f>データ!W6</f>
        <v>0.65</v>
      </c>
      <c r="AU10" s="7"/>
      <c r="AV10" s="7"/>
      <c r="AW10" s="7"/>
      <c r="AX10" s="7"/>
      <c r="AY10" s="7"/>
      <c r="AZ10" s="7"/>
      <c r="BA10" s="7"/>
      <c r="BB10" s="7">
        <f>データ!X6</f>
        <v>950.77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38</v>
      </c>
      <c r="BM10" s="40"/>
      <c r="BN10" s="47" t="s">
        <v>39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51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41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42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2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3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4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4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4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4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4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4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4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4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4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4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4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4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4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4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4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4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4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4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4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4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4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4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4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4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4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4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4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4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43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2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3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23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4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4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4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4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4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4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4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4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4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4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4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4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4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4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4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4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2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3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5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4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4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4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4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4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4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4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4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4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4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4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4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4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4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4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4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5"/>
    </row>
    <row r="83" spans="1:78">
      <c r="C83" s="18" t="s">
        <v>45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50</v>
      </c>
      <c r="H84" s="12" t="s">
        <v>44</v>
      </c>
      <c r="I84" s="12" t="s">
        <v>11</v>
      </c>
      <c r="J84" s="12" t="s">
        <v>51</v>
      </c>
      <c r="K84" s="12" t="s">
        <v>52</v>
      </c>
      <c r="L84" s="12" t="s">
        <v>33</v>
      </c>
      <c r="M84" s="12" t="s">
        <v>37</v>
      </c>
      <c r="N84" s="12" t="s">
        <v>53</v>
      </c>
      <c r="O84" s="12" t="s">
        <v>55</v>
      </c>
    </row>
    <row r="85" spans="1:78" hidden="1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sIs4lZ8YnWlKkVMiOr4NADXTBNR574yAureHG5Hia8zTllrdhTIdazyQOUWS9L7oWxBg8y31l7cfKPE5n0TKHw==" saltValue="tJXAYN3f5fPGRCqPupA2j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57</v>
      </c>
      <c r="Y1" s="75">
        <v>1</v>
      </c>
      <c r="Z1" s="75">
        <v>1</v>
      </c>
      <c r="AA1" s="75">
        <v>1</v>
      </c>
      <c r="AB1" s="75">
        <v>1</v>
      </c>
      <c r="AC1" s="75">
        <v>1</v>
      </c>
      <c r="AD1" s="75">
        <v>1</v>
      </c>
      <c r="AE1" s="75">
        <v>1</v>
      </c>
      <c r="AF1" s="75">
        <v>1</v>
      </c>
      <c r="AG1" s="75">
        <v>1</v>
      </c>
      <c r="AH1" s="75">
        <v>1</v>
      </c>
      <c r="AI1" s="75"/>
      <c r="AJ1" s="75">
        <v>1</v>
      </c>
      <c r="AK1" s="75">
        <v>1</v>
      </c>
      <c r="AL1" s="75">
        <v>1</v>
      </c>
      <c r="AM1" s="75">
        <v>1</v>
      </c>
      <c r="AN1" s="75">
        <v>1</v>
      </c>
      <c r="AO1" s="75">
        <v>1</v>
      </c>
      <c r="AP1" s="75">
        <v>1</v>
      </c>
      <c r="AQ1" s="75">
        <v>1</v>
      </c>
      <c r="AR1" s="75">
        <v>1</v>
      </c>
      <c r="AS1" s="75">
        <v>1</v>
      </c>
      <c r="AT1" s="75"/>
      <c r="AU1" s="75">
        <v>1</v>
      </c>
      <c r="AV1" s="75">
        <v>1</v>
      </c>
      <c r="AW1" s="75">
        <v>1</v>
      </c>
      <c r="AX1" s="75">
        <v>1</v>
      </c>
      <c r="AY1" s="75">
        <v>1</v>
      </c>
      <c r="AZ1" s="75">
        <v>1</v>
      </c>
      <c r="BA1" s="75">
        <v>1</v>
      </c>
      <c r="BB1" s="75">
        <v>1</v>
      </c>
      <c r="BC1" s="75">
        <v>1</v>
      </c>
      <c r="BD1" s="75">
        <v>1</v>
      </c>
      <c r="BE1" s="75"/>
      <c r="BF1" s="75">
        <v>1</v>
      </c>
      <c r="BG1" s="75">
        <v>1</v>
      </c>
      <c r="BH1" s="75">
        <v>1</v>
      </c>
      <c r="BI1" s="75">
        <v>1</v>
      </c>
      <c r="BJ1" s="75">
        <v>1</v>
      </c>
      <c r="BK1" s="75">
        <v>1</v>
      </c>
      <c r="BL1" s="75">
        <v>1</v>
      </c>
      <c r="BM1" s="75">
        <v>1</v>
      </c>
      <c r="BN1" s="75">
        <v>1</v>
      </c>
      <c r="BO1" s="75">
        <v>1</v>
      </c>
      <c r="BP1" s="75"/>
      <c r="BQ1" s="75">
        <v>1</v>
      </c>
      <c r="BR1" s="75">
        <v>1</v>
      </c>
      <c r="BS1" s="75">
        <v>1</v>
      </c>
      <c r="BT1" s="75">
        <v>1</v>
      </c>
      <c r="BU1" s="75">
        <v>1</v>
      </c>
      <c r="BV1" s="75">
        <v>1</v>
      </c>
      <c r="BW1" s="75">
        <v>1</v>
      </c>
      <c r="BX1" s="75">
        <v>1</v>
      </c>
      <c r="BY1" s="75">
        <v>1</v>
      </c>
      <c r="BZ1" s="75">
        <v>1</v>
      </c>
      <c r="CA1" s="75"/>
      <c r="CB1" s="75">
        <v>1</v>
      </c>
      <c r="CC1" s="75">
        <v>1</v>
      </c>
      <c r="CD1" s="75">
        <v>1</v>
      </c>
      <c r="CE1" s="75">
        <v>1</v>
      </c>
      <c r="CF1" s="75">
        <v>1</v>
      </c>
      <c r="CG1" s="75">
        <v>1</v>
      </c>
      <c r="CH1" s="75">
        <v>1</v>
      </c>
      <c r="CI1" s="75">
        <v>1</v>
      </c>
      <c r="CJ1" s="75">
        <v>1</v>
      </c>
      <c r="CK1" s="75">
        <v>1</v>
      </c>
      <c r="CL1" s="75"/>
      <c r="CM1" s="75">
        <v>1</v>
      </c>
      <c r="CN1" s="75">
        <v>1</v>
      </c>
      <c r="CO1" s="75">
        <v>1</v>
      </c>
      <c r="CP1" s="75">
        <v>1</v>
      </c>
      <c r="CQ1" s="75">
        <v>1</v>
      </c>
      <c r="CR1" s="75">
        <v>1</v>
      </c>
      <c r="CS1" s="75">
        <v>1</v>
      </c>
      <c r="CT1" s="75">
        <v>1</v>
      </c>
      <c r="CU1" s="75">
        <v>1</v>
      </c>
      <c r="CV1" s="75">
        <v>1</v>
      </c>
      <c r="CW1" s="75"/>
      <c r="CX1" s="75">
        <v>1</v>
      </c>
      <c r="CY1" s="75">
        <v>1</v>
      </c>
      <c r="CZ1" s="75">
        <v>1</v>
      </c>
      <c r="DA1" s="75">
        <v>1</v>
      </c>
      <c r="DB1" s="75">
        <v>1</v>
      </c>
      <c r="DC1" s="75">
        <v>1</v>
      </c>
      <c r="DD1" s="75">
        <v>1</v>
      </c>
      <c r="DE1" s="75">
        <v>1</v>
      </c>
      <c r="DF1" s="75">
        <v>1</v>
      </c>
      <c r="DG1" s="75">
        <v>1</v>
      </c>
      <c r="DH1" s="75"/>
      <c r="DI1" s="75">
        <v>1</v>
      </c>
      <c r="DJ1" s="75">
        <v>1</v>
      </c>
      <c r="DK1" s="75">
        <v>1</v>
      </c>
      <c r="DL1" s="75">
        <v>1</v>
      </c>
      <c r="DM1" s="75">
        <v>1</v>
      </c>
      <c r="DN1" s="75">
        <v>1</v>
      </c>
      <c r="DO1" s="75">
        <v>1</v>
      </c>
      <c r="DP1" s="75">
        <v>1</v>
      </c>
      <c r="DQ1" s="75">
        <v>1</v>
      </c>
      <c r="DR1" s="75">
        <v>1</v>
      </c>
      <c r="DS1" s="75"/>
      <c r="DT1" s="75">
        <v>1</v>
      </c>
      <c r="DU1" s="75">
        <v>1</v>
      </c>
      <c r="DV1" s="75">
        <v>1</v>
      </c>
      <c r="DW1" s="75">
        <v>1</v>
      </c>
      <c r="DX1" s="75">
        <v>1</v>
      </c>
      <c r="DY1" s="75">
        <v>1</v>
      </c>
      <c r="DZ1" s="75">
        <v>1</v>
      </c>
      <c r="EA1" s="75">
        <v>1</v>
      </c>
      <c r="EB1" s="75">
        <v>1</v>
      </c>
      <c r="EC1" s="75">
        <v>1</v>
      </c>
      <c r="ED1" s="75"/>
      <c r="EE1" s="75">
        <v>1</v>
      </c>
      <c r="EF1" s="75">
        <v>1</v>
      </c>
      <c r="EG1" s="75">
        <v>1</v>
      </c>
      <c r="EH1" s="75">
        <v>1</v>
      </c>
      <c r="EI1" s="75">
        <v>1</v>
      </c>
      <c r="EJ1" s="75">
        <v>1</v>
      </c>
      <c r="EK1" s="75">
        <v>1</v>
      </c>
      <c r="EL1" s="75">
        <v>1</v>
      </c>
      <c r="EM1" s="75">
        <v>1</v>
      </c>
      <c r="EN1" s="75">
        <v>1</v>
      </c>
      <c r="EO1" s="75"/>
    </row>
    <row r="2" spans="1:148">
      <c r="A2" s="57" t="s">
        <v>58</v>
      </c>
      <c r="B2" s="57">
        <f t="shared" ref="B2:EO2" si="0">COLUMN()-1</f>
        <v>1</v>
      </c>
      <c r="C2" s="57">
        <f t="shared" si="0"/>
        <v>2</v>
      </c>
      <c r="D2" s="57">
        <f t="shared" si="0"/>
        <v>3</v>
      </c>
      <c r="E2" s="57">
        <f t="shared" si="0"/>
        <v>4</v>
      </c>
      <c r="F2" s="57">
        <f t="shared" si="0"/>
        <v>5</v>
      </c>
      <c r="G2" s="57">
        <f t="shared" si="0"/>
        <v>6</v>
      </c>
      <c r="H2" s="57">
        <f t="shared" si="0"/>
        <v>7</v>
      </c>
      <c r="I2" s="57">
        <f t="shared" si="0"/>
        <v>8</v>
      </c>
      <c r="J2" s="57">
        <f t="shared" si="0"/>
        <v>9</v>
      </c>
      <c r="K2" s="57">
        <f t="shared" si="0"/>
        <v>10</v>
      </c>
      <c r="L2" s="57">
        <f t="shared" si="0"/>
        <v>11</v>
      </c>
      <c r="M2" s="57">
        <f t="shared" si="0"/>
        <v>12</v>
      </c>
      <c r="N2" s="57">
        <f t="shared" si="0"/>
        <v>13</v>
      </c>
      <c r="O2" s="57">
        <f t="shared" si="0"/>
        <v>14</v>
      </c>
      <c r="P2" s="57">
        <f t="shared" si="0"/>
        <v>15</v>
      </c>
      <c r="Q2" s="57">
        <f t="shared" si="0"/>
        <v>16</v>
      </c>
      <c r="R2" s="57">
        <f t="shared" si="0"/>
        <v>17</v>
      </c>
      <c r="S2" s="57">
        <f t="shared" si="0"/>
        <v>18</v>
      </c>
      <c r="T2" s="57">
        <f t="shared" si="0"/>
        <v>19</v>
      </c>
      <c r="U2" s="57">
        <f t="shared" si="0"/>
        <v>20</v>
      </c>
      <c r="V2" s="57">
        <f t="shared" si="0"/>
        <v>21</v>
      </c>
      <c r="W2" s="57">
        <f t="shared" si="0"/>
        <v>22</v>
      </c>
      <c r="X2" s="57">
        <f t="shared" si="0"/>
        <v>23</v>
      </c>
      <c r="Y2" s="57">
        <f t="shared" si="0"/>
        <v>24</v>
      </c>
      <c r="Z2" s="57">
        <f t="shared" si="0"/>
        <v>25</v>
      </c>
      <c r="AA2" s="57">
        <f t="shared" si="0"/>
        <v>26</v>
      </c>
      <c r="AB2" s="57">
        <f t="shared" si="0"/>
        <v>27</v>
      </c>
      <c r="AC2" s="57">
        <f t="shared" si="0"/>
        <v>28</v>
      </c>
      <c r="AD2" s="57">
        <f t="shared" si="0"/>
        <v>29</v>
      </c>
      <c r="AE2" s="57">
        <f t="shared" si="0"/>
        <v>30</v>
      </c>
      <c r="AF2" s="57">
        <f t="shared" si="0"/>
        <v>31</v>
      </c>
      <c r="AG2" s="57">
        <f t="shared" si="0"/>
        <v>32</v>
      </c>
      <c r="AH2" s="57">
        <f t="shared" si="0"/>
        <v>33</v>
      </c>
      <c r="AI2" s="57">
        <f t="shared" si="0"/>
        <v>34</v>
      </c>
      <c r="AJ2" s="57">
        <f t="shared" si="0"/>
        <v>35</v>
      </c>
      <c r="AK2" s="57">
        <f t="shared" si="0"/>
        <v>36</v>
      </c>
      <c r="AL2" s="57">
        <f t="shared" si="0"/>
        <v>37</v>
      </c>
      <c r="AM2" s="57">
        <f t="shared" si="0"/>
        <v>38</v>
      </c>
      <c r="AN2" s="57">
        <f t="shared" si="0"/>
        <v>39</v>
      </c>
      <c r="AO2" s="57">
        <f t="shared" si="0"/>
        <v>40</v>
      </c>
      <c r="AP2" s="57">
        <f t="shared" si="0"/>
        <v>41</v>
      </c>
      <c r="AQ2" s="57">
        <f t="shared" si="0"/>
        <v>42</v>
      </c>
      <c r="AR2" s="57">
        <f t="shared" si="0"/>
        <v>43</v>
      </c>
      <c r="AS2" s="57">
        <f t="shared" si="0"/>
        <v>44</v>
      </c>
      <c r="AT2" s="57">
        <f t="shared" si="0"/>
        <v>45</v>
      </c>
      <c r="AU2" s="57">
        <f t="shared" si="0"/>
        <v>46</v>
      </c>
      <c r="AV2" s="57">
        <f t="shared" si="0"/>
        <v>47</v>
      </c>
      <c r="AW2" s="57">
        <f t="shared" si="0"/>
        <v>48</v>
      </c>
      <c r="AX2" s="57">
        <f t="shared" si="0"/>
        <v>49</v>
      </c>
      <c r="AY2" s="57">
        <f t="shared" si="0"/>
        <v>50</v>
      </c>
      <c r="AZ2" s="57">
        <f t="shared" si="0"/>
        <v>51</v>
      </c>
      <c r="BA2" s="57">
        <f t="shared" si="0"/>
        <v>52</v>
      </c>
      <c r="BB2" s="57">
        <f t="shared" si="0"/>
        <v>53</v>
      </c>
      <c r="BC2" s="57">
        <f t="shared" si="0"/>
        <v>54</v>
      </c>
      <c r="BD2" s="57">
        <f t="shared" si="0"/>
        <v>55</v>
      </c>
      <c r="BE2" s="57">
        <f t="shared" si="0"/>
        <v>56</v>
      </c>
      <c r="BF2" s="57">
        <f t="shared" si="0"/>
        <v>57</v>
      </c>
      <c r="BG2" s="57">
        <f t="shared" si="0"/>
        <v>58</v>
      </c>
      <c r="BH2" s="57">
        <f t="shared" si="0"/>
        <v>59</v>
      </c>
      <c r="BI2" s="57">
        <f t="shared" si="0"/>
        <v>60</v>
      </c>
      <c r="BJ2" s="57">
        <f t="shared" si="0"/>
        <v>61</v>
      </c>
      <c r="BK2" s="57">
        <f t="shared" si="0"/>
        <v>62</v>
      </c>
      <c r="BL2" s="57">
        <f t="shared" si="0"/>
        <v>63</v>
      </c>
      <c r="BM2" s="57">
        <f t="shared" si="0"/>
        <v>64</v>
      </c>
      <c r="BN2" s="57">
        <f t="shared" si="0"/>
        <v>65</v>
      </c>
      <c r="BO2" s="57">
        <f t="shared" si="0"/>
        <v>66</v>
      </c>
      <c r="BP2" s="57">
        <f t="shared" si="0"/>
        <v>67</v>
      </c>
      <c r="BQ2" s="57">
        <f t="shared" si="0"/>
        <v>68</v>
      </c>
      <c r="BR2" s="57">
        <f t="shared" si="0"/>
        <v>69</v>
      </c>
      <c r="BS2" s="57">
        <f t="shared" si="0"/>
        <v>70</v>
      </c>
      <c r="BT2" s="57">
        <f t="shared" si="0"/>
        <v>71</v>
      </c>
      <c r="BU2" s="57">
        <f t="shared" si="0"/>
        <v>72</v>
      </c>
      <c r="BV2" s="57">
        <f t="shared" si="0"/>
        <v>73</v>
      </c>
      <c r="BW2" s="57">
        <f t="shared" si="0"/>
        <v>74</v>
      </c>
      <c r="BX2" s="57">
        <f t="shared" si="0"/>
        <v>75</v>
      </c>
      <c r="BY2" s="57">
        <f t="shared" si="0"/>
        <v>76</v>
      </c>
      <c r="BZ2" s="57">
        <f t="shared" si="0"/>
        <v>77</v>
      </c>
      <c r="CA2" s="57">
        <f t="shared" si="0"/>
        <v>78</v>
      </c>
      <c r="CB2" s="57">
        <f t="shared" si="0"/>
        <v>79</v>
      </c>
      <c r="CC2" s="57">
        <f t="shared" si="0"/>
        <v>80</v>
      </c>
      <c r="CD2" s="57">
        <f t="shared" si="0"/>
        <v>81</v>
      </c>
      <c r="CE2" s="57">
        <f t="shared" si="0"/>
        <v>82</v>
      </c>
      <c r="CF2" s="57">
        <f t="shared" si="0"/>
        <v>83</v>
      </c>
      <c r="CG2" s="57">
        <f t="shared" si="0"/>
        <v>84</v>
      </c>
      <c r="CH2" s="57">
        <f t="shared" si="0"/>
        <v>85</v>
      </c>
      <c r="CI2" s="57">
        <f t="shared" si="0"/>
        <v>86</v>
      </c>
      <c r="CJ2" s="57">
        <f t="shared" si="0"/>
        <v>87</v>
      </c>
      <c r="CK2" s="57">
        <f t="shared" si="0"/>
        <v>88</v>
      </c>
      <c r="CL2" s="57">
        <f t="shared" si="0"/>
        <v>89</v>
      </c>
      <c r="CM2" s="57">
        <f t="shared" si="0"/>
        <v>90</v>
      </c>
      <c r="CN2" s="57">
        <f t="shared" si="0"/>
        <v>91</v>
      </c>
      <c r="CO2" s="57">
        <f t="shared" si="0"/>
        <v>92</v>
      </c>
      <c r="CP2" s="57">
        <f t="shared" si="0"/>
        <v>93</v>
      </c>
      <c r="CQ2" s="57">
        <f t="shared" si="0"/>
        <v>94</v>
      </c>
      <c r="CR2" s="57">
        <f t="shared" si="0"/>
        <v>95</v>
      </c>
      <c r="CS2" s="57">
        <f t="shared" si="0"/>
        <v>96</v>
      </c>
      <c r="CT2" s="57">
        <f t="shared" si="0"/>
        <v>97</v>
      </c>
      <c r="CU2" s="57">
        <f t="shared" si="0"/>
        <v>98</v>
      </c>
      <c r="CV2" s="57">
        <f t="shared" si="0"/>
        <v>99</v>
      </c>
      <c r="CW2" s="57">
        <f t="shared" si="0"/>
        <v>100</v>
      </c>
      <c r="CX2" s="57">
        <f t="shared" si="0"/>
        <v>101</v>
      </c>
      <c r="CY2" s="57">
        <f t="shared" si="0"/>
        <v>102</v>
      </c>
      <c r="CZ2" s="57">
        <f t="shared" si="0"/>
        <v>103</v>
      </c>
      <c r="DA2" s="57">
        <f t="shared" si="0"/>
        <v>104</v>
      </c>
      <c r="DB2" s="57">
        <f t="shared" si="0"/>
        <v>105</v>
      </c>
      <c r="DC2" s="57">
        <f t="shared" si="0"/>
        <v>106</v>
      </c>
      <c r="DD2" s="57">
        <f t="shared" si="0"/>
        <v>107</v>
      </c>
      <c r="DE2" s="57">
        <f t="shared" si="0"/>
        <v>108</v>
      </c>
      <c r="DF2" s="57">
        <f t="shared" si="0"/>
        <v>109</v>
      </c>
      <c r="DG2" s="57">
        <f t="shared" si="0"/>
        <v>110</v>
      </c>
      <c r="DH2" s="57">
        <f t="shared" si="0"/>
        <v>111</v>
      </c>
      <c r="DI2" s="57">
        <f t="shared" si="0"/>
        <v>112</v>
      </c>
      <c r="DJ2" s="57">
        <f t="shared" si="0"/>
        <v>113</v>
      </c>
      <c r="DK2" s="57">
        <f t="shared" si="0"/>
        <v>114</v>
      </c>
      <c r="DL2" s="57">
        <f t="shared" si="0"/>
        <v>115</v>
      </c>
      <c r="DM2" s="57">
        <f t="shared" si="0"/>
        <v>116</v>
      </c>
      <c r="DN2" s="57">
        <f t="shared" si="0"/>
        <v>117</v>
      </c>
      <c r="DO2" s="57">
        <f t="shared" si="0"/>
        <v>118</v>
      </c>
      <c r="DP2" s="57">
        <f t="shared" si="0"/>
        <v>119</v>
      </c>
      <c r="DQ2" s="57">
        <f t="shared" si="0"/>
        <v>120</v>
      </c>
      <c r="DR2" s="57">
        <f t="shared" si="0"/>
        <v>121</v>
      </c>
      <c r="DS2" s="57">
        <f t="shared" si="0"/>
        <v>122</v>
      </c>
      <c r="DT2" s="57">
        <f t="shared" si="0"/>
        <v>123</v>
      </c>
      <c r="DU2" s="57">
        <f t="shared" si="0"/>
        <v>124</v>
      </c>
      <c r="DV2" s="57">
        <f t="shared" si="0"/>
        <v>125</v>
      </c>
      <c r="DW2" s="57">
        <f t="shared" si="0"/>
        <v>126</v>
      </c>
      <c r="DX2" s="57">
        <f t="shared" si="0"/>
        <v>127</v>
      </c>
      <c r="DY2" s="57">
        <f t="shared" si="0"/>
        <v>128</v>
      </c>
      <c r="DZ2" s="57">
        <f t="shared" si="0"/>
        <v>129</v>
      </c>
      <c r="EA2" s="57">
        <f t="shared" si="0"/>
        <v>130</v>
      </c>
      <c r="EB2" s="57">
        <f t="shared" si="0"/>
        <v>131</v>
      </c>
      <c r="EC2" s="57">
        <f t="shared" si="0"/>
        <v>132</v>
      </c>
      <c r="ED2" s="57">
        <f t="shared" si="0"/>
        <v>133</v>
      </c>
      <c r="EE2" s="57">
        <f t="shared" si="0"/>
        <v>134</v>
      </c>
      <c r="EF2" s="57">
        <f t="shared" si="0"/>
        <v>135</v>
      </c>
      <c r="EG2" s="57">
        <f t="shared" si="0"/>
        <v>136</v>
      </c>
      <c r="EH2" s="57">
        <f t="shared" si="0"/>
        <v>137</v>
      </c>
      <c r="EI2" s="57">
        <f t="shared" si="0"/>
        <v>138</v>
      </c>
      <c r="EJ2" s="57">
        <f t="shared" si="0"/>
        <v>139</v>
      </c>
      <c r="EK2" s="57">
        <f t="shared" si="0"/>
        <v>140</v>
      </c>
      <c r="EL2" s="57">
        <f t="shared" si="0"/>
        <v>141</v>
      </c>
      <c r="EM2" s="57">
        <f t="shared" si="0"/>
        <v>142</v>
      </c>
      <c r="EN2" s="57">
        <f t="shared" si="0"/>
        <v>143</v>
      </c>
      <c r="EO2" s="57">
        <f t="shared" si="0"/>
        <v>144</v>
      </c>
    </row>
    <row r="3" spans="1:148">
      <c r="A3" s="57" t="s">
        <v>19</v>
      </c>
      <c r="B3" s="59" t="s">
        <v>34</v>
      </c>
      <c r="C3" s="59" t="s">
        <v>60</v>
      </c>
      <c r="D3" s="59" t="s">
        <v>40</v>
      </c>
      <c r="E3" s="59" t="s">
        <v>6</v>
      </c>
      <c r="F3" s="59" t="s">
        <v>5</v>
      </c>
      <c r="G3" s="59" t="s">
        <v>26</v>
      </c>
      <c r="H3" s="65" t="s">
        <v>61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3"/>
      <c r="Y3" s="76" t="s">
        <v>56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9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57" t="s">
        <v>62</v>
      </c>
      <c r="B4" s="60"/>
      <c r="C4" s="60"/>
      <c r="D4" s="60"/>
      <c r="E4" s="60"/>
      <c r="F4" s="60"/>
      <c r="G4" s="60"/>
      <c r="H4" s="6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4"/>
      <c r="Y4" s="77" t="s">
        <v>54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29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64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15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0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57" t="s">
        <v>69</v>
      </c>
      <c r="B5" s="61"/>
      <c r="C5" s="61"/>
      <c r="D5" s="61"/>
      <c r="E5" s="61"/>
      <c r="F5" s="61"/>
      <c r="G5" s="61"/>
      <c r="H5" s="67" t="s">
        <v>59</v>
      </c>
      <c r="I5" s="67" t="s">
        <v>70</v>
      </c>
      <c r="J5" s="67" t="s">
        <v>71</v>
      </c>
      <c r="K5" s="67" t="s">
        <v>72</v>
      </c>
      <c r="L5" s="67" t="s">
        <v>73</v>
      </c>
      <c r="M5" s="67" t="s">
        <v>7</v>
      </c>
      <c r="N5" s="67" t="s">
        <v>74</v>
      </c>
      <c r="O5" s="67" t="s">
        <v>75</v>
      </c>
      <c r="P5" s="67" t="s">
        <v>76</v>
      </c>
      <c r="Q5" s="67" t="s">
        <v>77</v>
      </c>
      <c r="R5" s="67" t="s">
        <v>78</v>
      </c>
      <c r="S5" s="67" t="s">
        <v>79</v>
      </c>
      <c r="T5" s="67" t="s">
        <v>80</v>
      </c>
      <c r="U5" s="67" t="s">
        <v>1</v>
      </c>
      <c r="V5" s="67" t="s">
        <v>81</v>
      </c>
      <c r="W5" s="67" t="s">
        <v>82</v>
      </c>
      <c r="X5" s="67" t="s">
        <v>83</v>
      </c>
      <c r="Y5" s="67" t="s">
        <v>84</v>
      </c>
      <c r="Z5" s="67" t="s">
        <v>85</v>
      </c>
      <c r="AA5" s="67" t="s">
        <v>86</v>
      </c>
      <c r="AB5" s="67" t="s">
        <v>87</v>
      </c>
      <c r="AC5" s="67" t="s">
        <v>88</v>
      </c>
      <c r="AD5" s="67" t="s">
        <v>89</v>
      </c>
      <c r="AE5" s="67" t="s">
        <v>91</v>
      </c>
      <c r="AF5" s="67" t="s">
        <v>92</v>
      </c>
      <c r="AG5" s="67" t="s">
        <v>93</v>
      </c>
      <c r="AH5" s="67" t="s">
        <v>94</v>
      </c>
      <c r="AI5" s="67" t="s">
        <v>46</v>
      </c>
      <c r="AJ5" s="67" t="s">
        <v>84</v>
      </c>
      <c r="AK5" s="67" t="s">
        <v>85</v>
      </c>
      <c r="AL5" s="67" t="s">
        <v>86</v>
      </c>
      <c r="AM5" s="67" t="s">
        <v>87</v>
      </c>
      <c r="AN5" s="67" t="s">
        <v>88</v>
      </c>
      <c r="AO5" s="67" t="s">
        <v>89</v>
      </c>
      <c r="AP5" s="67" t="s">
        <v>91</v>
      </c>
      <c r="AQ5" s="67" t="s">
        <v>92</v>
      </c>
      <c r="AR5" s="67" t="s">
        <v>93</v>
      </c>
      <c r="AS5" s="67" t="s">
        <v>94</v>
      </c>
      <c r="AT5" s="67" t="s">
        <v>90</v>
      </c>
      <c r="AU5" s="67" t="s">
        <v>84</v>
      </c>
      <c r="AV5" s="67" t="s">
        <v>85</v>
      </c>
      <c r="AW5" s="67" t="s">
        <v>86</v>
      </c>
      <c r="AX5" s="67" t="s">
        <v>87</v>
      </c>
      <c r="AY5" s="67" t="s">
        <v>88</v>
      </c>
      <c r="AZ5" s="67" t="s">
        <v>89</v>
      </c>
      <c r="BA5" s="67" t="s">
        <v>91</v>
      </c>
      <c r="BB5" s="67" t="s">
        <v>92</v>
      </c>
      <c r="BC5" s="67" t="s">
        <v>93</v>
      </c>
      <c r="BD5" s="67" t="s">
        <v>94</v>
      </c>
      <c r="BE5" s="67" t="s">
        <v>90</v>
      </c>
      <c r="BF5" s="67" t="s">
        <v>84</v>
      </c>
      <c r="BG5" s="67" t="s">
        <v>85</v>
      </c>
      <c r="BH5" s="67" t="s">
        <v>86</v>
      </c>
      <c r="BI5" s="67" t="s">
        <v>87</v>
      </c>
      <c r="BJ5" s="67" t="s">
        <v>88</v>
      </c>
      <c r="BK5" s="67" t="s">
        <v>89</v>
      </c>
      <c r="BL5" s="67" t="s">
        <v>91</v>
      </c>
      <c r="BM5" s="67" t="s">
        <v>92</v>
      </c>
      <c r="BN5" s="67" t="s">
        <v>93</v>
      </c>
      <c r="BO5" s="67" t="s">
        <v>94</v>
      </c>
      <c r="BP5" s="67" t="s">
        <v>90</v>
      </c>
      <c r="BQ5" s="67" t="s">
        <v>84</v>
      </c>
      <c r="BR5" s="67" t="s">
        <v>85</v>
      </c>
      <c r="BS5" s="67" t="s">
        <v>86</v>
      </c>
      <c r="BT5" s="67" t="s">
        <v>87</v>
      </c>
      <c r="BU5" s="67" t="s">
        <v>88</v>
      </c>
      <c r="BV5" s="67" t="s">
        <v>89</v>
      </c>
      <c r="BW5" s="67" t="s">
        <v>91</v>
      </c>
      <c r="BX5" s="67" t="s">
        <v>92</v>
      </c>
      <c r="BY5" s="67" t="s">
        <v>93</v>
      </c>
      <c r="BZ5" s="67" t="s">
        <v>94</v>
      </c>
      <c r="CA5" s="67" t="s">
        <v>90</v>
      </c>
      <c r="CB5" s="67" t="s">
        <v>84</v>
      </c>
      <c r="CC5" s="67" t="s">
        <v>85</v>
      </c>
      <c r="CD5" s="67" t="s">
        <v>86</v>
      </c>
      <c r="CE5" s="67" t="s">
        <v>87</v>
      </c>
      <c r="CF5" s="67" t="s">
        <v>88</v>
      </c>
      <c r="CG5" s="67" t="s">
        <v>89</v>
      </c>
      <c r="CH5" s="67" t="s">
        <v>91</v>
      </c>
      <c r="CI5" s="67" t="s">
        <v>92</v>
      </c>
      <c r="CJ5" s="67" t="s">
        <v>93</v>
      </c>
      <c r="CK5" s="67" t="s">
        <v>94</v>
      </c>
      <c r="CL5" s="67" t="s">
        <v>90</v>
      </c>
      <c r="CM5" s="67" t="s">
        <v>84</v>
      </c>
      <c r="CN5" s="67" t="s">
        <v>85</v>
      </c>
      <c r="CO5" s="67" t="s">
        <v>86</v>
      </c>
      <c r="CP5" s="67" t="s">
        <v>87</v>
      </c>
      <c r="CQ5" s="67" t="s">
        <v>88</v>
      </c>
      <c r="CR5" s="67" t="s">
        <v>89</v>
      </c>
      <c r="CS5" s="67" t="s">
        <v>91</v>
      </c>
      <c r="CT5" s="67" t="s">
        <v>92</v>
      </c>
      <c r="CU5" s="67" t="s">
        <v>93</v>
      </c>
      <c r="CV5" s="67" t="s">
        <v>94</v>
      </c>
      <c r="CW5" s="67" t="s">
        <v>90</v>
      </c>
      <c r="CX5" s="67" t="s">
        <v>84</v>
      </c>
      <c r="CY5" s="67" t="s">
        <v>85</v>
      </c>
      <c r="CZ5" s="67" t="s">
        <v>86</v>
      </c>
      <c r="DA5" s="67" t="s">
        <v>87</v>
      </c>
      <c r="DB5" s="67" t="s">
        <v>88</v>
      </c>
      <c r="DC5" s="67" t="s">
        <v>89</v>
      </c>
      <c r="DD5" s="67" t="s">
        <v>91</v>
      </c>
      <c r="DE5" s="67" t="s">
        <v>92</v>
      </c>
      <c r="DF5" s="67" t="s">
        <v>93</v>
      </c>
      <c r="DG5" s="67" t="s">
        <v>94</v>
      </c>
      <c r="DH5" s="67" t="s">
        <v>90</v>
      </c>
      <c r="DI5" s="67" t="s">
        <v>84</v>
      </c>
      <c r="DJ5" s="67" t="s">
        <v>85</v>
      </c>
      <c r="DK5" s="67" t="s">
        <v>86</v>
      </c>
      <c r="DL5" s="67" t="s">
        <v>87</v>
      </c>
      <c r="DM5" s="67" t="s">
        <v>88</v>
      </c>
      <c r="DN5" s="67" t="s">
        <v>89</v>
      </c>
      <c r="DO5" s="67" t="s">
        <v>91</v>
      </c>
      <c r="DP5" s="67" t="s">
        <v>92</v>
      </c>
      <c r="DQ5" s="67" t="s">
        <v>93</v>
      </c>
      <c r="DR5" s="67" t="s">
        <v>94</v>
      </c>
      <c r="DS5" s="67" t="s">
        <v>90</v>
      </c>
      <c r="DT5" s="67" t="s">
        <v>84</v>
      </c>
      <c r="DU5" s="67" t="s">
        <v>85</v>
      </c>
      <c r="DV5" s="67" t="s">
        <v>86</v>
      </c>
      <c r="DW5" s="67" t="s">
        <v>87</v>
      </c>
      <c r="DX5" s="67" t="s">
        <v>88</v>
      </c>
      <c r="DY5" s="67" t="s">
        <v>89</v>
      </c>
      <c r="DZ5" s="67" t="s">
        <v>91</v>
      </c>
      <c r="EA5" s="67" t="s">
        <v>92</v>
      </c>
      <c r="EB5" s="67" t="s">
        <v>93</v>
      </c>
      <c r="EC5" s="67" t="s">
        <v>94</v>
      </c>
      <c r="ED5" s="67" t="s">
        <v>90</v>
      </c>
      <c r="EE5" s="67" t="s">
        <v>84</v>
      </c>
      <c r="EF5" s="67" t="s">
        <v>85</v>
      </c>
      <c r="EG5" s="67" t="s">
        <v>86</v>
      </c>
      <c r="EH5" s="67" t="s">
        <v>87</v>
      </c>
      <c r="EI5" s="67" t="s">
        <v>88</v>
      </c>
      <c r="EJ5" s="67" t="s">
        <v>89</v>
      </c>
      <c r="EK5" s="67" t="s">
        <v>91</v>
      </c>
      <c r="EL5" s="67" t="s">
        <v>92</v>
      </c>
      <c r="EM5" s="67" t="s">
        <v>93</v>
      </c>
      <c r="EN5" s="67" t="s">
        <v>94</v>
      </c>
      <c r="EO5" s="67" t="s">
        <v>90</v>
      </c>
    </row>
    <row r="6" spans="1:148" s="56" customFormat="1">
      <c r="A6" s="57" t="s">
        <v>95</v>
      </c>
      <c r="B6" s="62">
        <f t="shared" ref="B6:X6" si="1">B7</f>
        <v>2024</v>
      </c>
      <c r="C6" s="62">
        <f t="shared" si="1"/>
        <v>16926</v>
      </c>
      <c r="D6" s="62">
        <f t="shared" si="1"/>
        <v>46</v>
      </c>
      <c r="E6" s="62">
        <f t="shared" si="1"/>
        <v>17</v>
      </c>
      <c r="F6" s="62">
        <f t="shared" si="1"/>
        <v>5</v>
      </c>
      <c r="G6" s="62">
        <f t="shared" si="1"/>
        <v>0</v>
      </c>
      <c r="H6" s="62" t="str">
        <f t="shared" si="1"/>
        <v>北海道　中標津町</v>
      </c>
      <c r="I6" s="62" t="str">
        <f t="shared" si="1"/>
        <v>法適用</v>
      </c>
      <c r="J6" s="62" t="str">
        <f t="shared" si="1"/>
        <v>下水道事業</v>
      </c>
      <c r="K6" s="62" t="str">
        <f t="shared" si="1"/>
        <v>農業集落排水</v>
      </c>
      <c r="L6" s="62" t="str">
        <f t="shared" si="1"/>
        <v>F2</v>
      </c>
      <c r="M6" s="62" t="str">
        <f t="shared" si="1"/>
        <v>非設置</v>
      </c>
      <c r="N6" s="70" t="str">
        <f t="shared" si="1"/>
        <v>-</v>
      </c>
      <c r="O6" s="70">
        <f t="shared" si="1"/>
        <v>86.61</v>
      </c>
      <c r="P6" s="70">
        <f t="shared" si="1"/>
        <v>2.82</v>
      </c>
      <c r="Q6" s="70">
        <f t="shared" si="1"/>
        <v>87.92</v>
      </c>
      <c r="R6" s="70">
        <f t="shared" si="1"/>
        <v>3806</v>
      </c>
      <c r="S6" s="70">
        <f t="shared" si="1"/>
        <v>22257</v>
      </c>
      <c r="T6" s="70">
        <f t="shared" si="1"/>
        <v>684.87</v>
      </c>
      <c r="U6" s="70">
        <f t="shared" si="1"/>
        <v>32.5</v>
      </c>
      <c r="V6" s="70">
        <f t="shared" si="1"/>
        <v>618</v>
      </c>
      <c r="W6" s="70">
        <f t="shared" si="1"/>
        <v>0.65</v>
      </c>
      <c r="X6" s="70">
        <f t="shared" si="1"/>
        <v>950.77</v>
      </c>
      <c r="Y6" s="78" t="str">
        <f t="shared" ref="Y6:AH6" si="2">IF(Y7="",NA(),Y7)</f>
        <v>-</v>
      </c>
      <c r="Z6" s="78" t="str">
        <f t="shared" si="2"/>
        <v>-</v>
      </c>
      <c r="AA6" s="78" t="str">
        <f t="shared" si="2"/>
        <v>-</v>
      </c>
      <c r="AB6" s="78">
        <f t="shared" si="2"/>
        <v>97.86</v>
      </c>
      <c r="AC6" s="78">
        <f t="shared" si="2"/>
        <v>93.26</v>
      </c>
      <c r="AD6" s="78" t="str">
        <f t="shared" si="2"/>
        <v>-</v>
      </c>
      <c r="AE6" s="78" t="str">
        <f t="shared" si="2"/>
        <v>-</v>
      </c>
      <c r="AF6" s="78" t="str">
        <f t="shared" si="2"/>
        <v>-</v>
      </c>
      <c r="AG6" s="78">
        <f t="shared" si="2"/>
        <v>106.35</v>
      </c>
      <c r="AH6" s="78">
        <f t="shared" si="2"/>
        <v>106.62</v>
      </c>
      <c r="AI6" s="70" t="str">
        <f>IF(AI7="","",IF(AI7="-","【-】","【"&amp;SUBSTITUTE(TEXT(AI7,"#,##0.00"),"-","△")&amp;"】"))</f>
        <v>【104.30】</v>
      </c>
      <c r="AJ6" s="78" t="str">
        <f t="shared" ref="AJ6:AS6" si="3">IF(AJ7="",NA(),AJ7)</f>
        <v>-</v>
      </c>
      <c r="AK6" s="78" t="str">
        <f t="shared" si="3"/>
        <v>-</v>
      </c>
      <c r="AL6" s="78" t="str">
        <f t="shared" si="3"/>
        <v>-</v>
      </c>
      <c r="AM6" s="78">
        <f t="shared" si="3"/>
        <v>7.84</v>
      </c>
      <c r="AN6" s="78">
        <f t="shared" si="3"/>
        <v>34.74</v>
      </c>
      <c r="AO6" s="78" t="str">
        <f t="shared" si="3"/>
        <v>-</v>
      </c>
      <c r="AP6" s="78" t="str">
        <f t="shared" si="3"/>
        <v>-</v>
      </c>
      <c r="AQ6" s="78" t="str">
        <f t="shared" si="3"/>
        <v>-</v>
      </c>
      <c r="AR6" s="78">
        <f t="shared" si="3"/>
        <v>129.88999999999999</v>
      </c>
      <c r="AS6" s="78">
        <f t="shared" si="3"/>
        <v>107.99</v>
      </c>
      <c r="AT6" s="70" t="str">
        <f>IF(AT7="","",IF(AT7="-","【-】","【"&amp;SUBSTITUTE(TEXT(AT7,"#,##0.00"),"-","△")&amp;"】"))</f>
        <v>【102.74】</v>
      </c>
      <c r="AU6" s="78" t="str">
        <f t="shared" ref="AU6:BD6" si="4">IF(AU7="",NA(),AU7)</f>
        <v>-</v>
      </c>
      <c r="AV6" s="78" t="str">
        <f t="shared" si="4"/>
        <v>-</v>
      </c>
      <c r="AW6" s="78" t="str">
        <f t="shared" si="4"/>
        <v>-</v>
      </c>
      <c r="AX6" s="78">
        <f t="shared" si="4"/>
        <v>73.290000000000006</v>
      </c>
      <c r="AY6" s="78">
        <f t="shared" si="4"/>
        <v>12.09</v>
      </c>
      <c r="AZ6" s="78" t="str">
        <f t="shared" si="4"/>
        <v>-</v>
      </c>
      <c r="BA6" s="78" t="str">
        <f t="shared" si="4"/>
        <v>-</v>
      </c>
      <c r="BB6" s="78" t="str">
        <f t="shared" si="4"/>
        <v>-</v>
      </c>
      <c r="BC6" s="78">
        <f t="shared" si="4"/>
        <v>44.04</v>
      </c>
      <c r="BD6" s="78">
        <f t="shared" si="4"/>
        <v>58.25</v>
      </c>
      <c r="BE6" s="70" t="str">
        <f>IF(BE7="","",IF(BE7="-","【-】","【"&amp;SUBSTITUTE(TEXT(BE7,"#,##0.00"),"-","△")&amp;"】"))</f>
        <v>【47.19】</v>
      </c>
      <c r="BF6" s="78" t="str">
        <f t="shared" ref="BF6:BO6" si="5">IF(BF7="",NA(),BF7)</f>
        <v>-</v>
      </c>
      <c r="BG6" s="78" t="str">
        <f t="shared" si="5"/>
        <v>-</v>
      </c>
      <c r="BH6" s="78" t="str">
        <f t="shared" si="5"/>
        <v>-</v>
      </c>
      <c r="BI6" s="78">
        <f t="shared" si="5"/>
        <v>917.37</v>
      </c>
      <c r="BJ6" s="78">
        <f t="shared" si="5"/>
        <v>832.78</v>
      </c>
      <c r="BK6" s="78" t="str">
        <f t="shared" si="5"/>
        <v>-</v>
      </c>
      <c r="BL6" s="78" t="str">
        <f t="shared" si="5"/>
        <v>-</v>
      </c>
      <c r="BM6" s="78" t="str">
        <f t="shared" si="5"/>
        <v>-</v>
      </c>
      <c r="BN6" s="78">
        <f t="shared" si="5"/>
        <v>839.21</v>
      </c>
      <c r="BO6" s="78">
        <f t="shared" si="5"/>
        <v>791.46</v>
      </c>
      <c r="BP6" s="70" t="str">
        <f>IF(BP7="","",IF(BP7="-","【-】","【"&amp;SUBSTITUTE(TEXT(BP7,"#,##0.00"),"-","△")&amp;"】"))</f>
        <v>【798.10】</v>
      </c>
      <c r="BQ6" s="78" t="str">
        <f t="shared" ref="BQ6:BZ6" si="6">IF(BQ7="",NA(),BQ7)</f>
        <v>-</v>
      </c>
      <c r="BR6" s="78" t="str">
        <f t="shared" si="6"/>
        <v>-</v>
      </c>
      <c r="BS6" s="78" t="str">
        <f t="shared" si="6"/>
        <v>-</v>
      </c>
      <c r="BT6" s="78">
        <f t="shared" si="6"/>
        <v>88.14</v>
      </c>
      <c r="BU6" s="78">
        <f t="shared" si="6"/>
        <v>73.72</v>
      </c>
      <c r="BV6" s="78" t="str">
        <f t="shared" si="6"/>
        <v>-</v>
      </c>
      <c r="BW6" s="78" t="str">
        <f t="shared" si="6"/>
        <v>-</v>
      </c>
      <c r="BX6" s="78" t="str">
        <f t="shared" si="6"/>
        <v>-</v>
      </c>
      <c r="BY6" s="78">
        <f t="shared" si="6"/>
        <v>52.05</v>
      </c>
      <c r="BZ6" s="78">
        <f t="shared" si="6"/>
        <v>47.96</v>
      </c>
      <c r="CA6" s="70" t="str">
        <f>IF(CA7="","",IF(CA7="-","【-】","【"&amp;SUBSTITUTE(TEXT(CA7,"#,##0.00"),"-","△")&amp;"】"))</f>
        <v>【54.51】</v>
      </c>
      <c r="CB6" s="78" t="str">
        <f t="shared" ref="CB6:CK6" si="7">IF(CB7="",NA(),CB7)</f>
        <v>-</v>
      </c>
      <c r="CC6" s="78" t="str">
        <f t="shared" si="7"/>
        <v>-</v>
      </c>
      <c r="CD6" s="78" t="str">
        <f t="shared" si="7"/>
        <v>-</v>
      </c>
      <c r="CE6" s="78">
        <f t="shared" si="7"/>
        <v>213.05</v>
      </c>
      <c r="CF6" s="78">
        <f t="shared" si="7"/>
        <v>254.98</v>
      </c>
      <c r="CG6" s="78" t="str">
        <f t="shared" si="7"/>
        <v>-</v>
      </c>
      <c r="CH6" s="78" t="str">
        <f t="shared" si="7"/>
        <v>-</v>
      </c>
      <c r="CI6" s="78" t="str">
        <f t="shared" si="7"/>
        <v>-</v>
      </c>
      <c r="CJ6" s="78">
        <f t="shared" si="7"/>
        <v>301.86</v>
      </c>
      <c r="CK6" s="78">
        <f t="shared" si="7"/>
        <v>325.85000000000002</v>
      </c>
      <c r="CL6" s="70" t="str">
        <f>IF(CL7="","",IF(CL7="-","【-】","【"&amp;SUBSTITUTE(TEXT(CL7,"#,##0.00"),"-","△")&amp;"】"))</f>
        <v>【286.33】</v>
      </c>
      <c r="CM6" s="78" t="str">
        <f t="shared" ref="CM6:CV6" si="8">IF(CM7="",NA(),CM7)</f>
        <v>-</v>
      </c>
      <c r="CN6" s="78" t="str">
        <f t="shared" si="8"/>
        <v>-</v>
      </c>
      <c r="CO6" s="78" t="str">
        <f t="shared" si="8"/>
        <v>-</v>
      </c>
      <c r="CP6" s="78">
        <f t="shared" si="8"/>
        <v>38.67</v>
      </c>
      <c r="CQ6" s="78">
        <f t="shared" si="8"/>
        <v>38.67</v>
      </c>
      <c r="CR6" s="78" t="str">
        <f t="shared" si="8"/>
        <v>-</v>
      </c>
      <c r="CS6" s="78" t="str">
        <f t="shared" si="8"/>
        <v>-</v>
      </c>
      <c r="CT6" s="78" t="str">
        <f t="shared" si="8"/>
        <v>-</v>
      </c>
      <c r="CU6" s="78">
        <f t="shared" si="8"/>
        <v>46.25</v>
      </c>
      <c r="CV6" s="78">
        <f t="shared" si="8"/>
        <v>45.32</v>
      </c>
      <c r="CW6" s="70" t="str">
        <f>IF(CW7="","",IF(CW7="-","【-】","【"&amp;SUBSTITUTE(TEXT(CW7,"#,##0.00"),"-","△")&amp;"】"))</f>
        <v>【49.92】</v>
      </c>
      <c r="CX6" s="78" t="str">
        <f t="shared" ref="CX6:DG6" si="9">IF(CX7="",NA(),CX7)</f>
        <v>-</v>
      </c>
      <c r="CY6" s="78" t="str">
        <f t="shared" si="9"/>
        <v>-</v>
      </c>
      <c r="CZ6" s="78" t="str">
        <f t="shared" si="9"/>
        <v>-</v>
      </c>
      <c r="DA6" s="78">
        <f t="shared" si="9"/>
        <v>90.62</v>
      </c>
      <c r="DB6" s="78">
        <f t="shared" si="9"/>
        <v>90.78</v>
      </c>
      <c r="DC6" s="78" t="str">
        <f t="shared" si="9"/>
        <v>-</v>
      </c>
      <c r="DD6" s="78" t="str">
        <f t="shared" si="9"/>
        <v>-</v>
      </c>
      <c r="DE6" s="78" t="str">
        <f t="shared" si="9"/>
        <v>-</v>
      </c>
      <c r="DF6" s="78">
        <f t="shared" si="9"/>
        <v>83.96</v>
      </c>
      <c r="DG6" s="78">
        <f t="shared" si="9"/>
        <v>83.54</v>
      </c>
      <c r="DH6" s="70" t="str">
        <f>IF(DH7="","",IF(DH7="-","【-】","【"&amp;SUBSTITUTE(TEXT(DH7,"#,##0.00"),"-","△")&amp;"】"))</f>
        <v>【87.80】</v>
      </c>
      <c r="DI6" s="78" t="str">
        <f t="shared" ref="DI6:DR6" si="10">IF(DI7="",NA(),DI7)</f>
        <v>-</v>
      </c>
      <c r="DJ6" s="78" t="str">
        <f t="shared" si="10"/>
        <v>-</v>
      </c>
      <c r="DK6" s="78" t="str">
        <f t="shared" si="10"/>
        <v>-</v>
      </c>
      <c r="DL6" s="78">
        <f t="shared" si="10"/>
        <v>57.3</v>
      </c>
      <c r="DM6" s="78">
        <f t="shared" si="10"/>
        <v>58.87</v>
      </c>
      <c r="DN6" s="78" t="str">
        <f t="shared" si="10"/>
        <v>-</v>
      </c>
      <c r="DO6" s="78" t="str">
        <f t="shared" si="10"/>
        <v>-</v>
      </c>
      <c r="DP6" s="78" t="str">
        <f t="shared" si="10"/>
        <v>-</v>
      </c>
      <c r="DQ6" s="78">
        <f t="shared" si="10"/>
        <v>25.46</v>
      </c>
      <c r="DR6" s="78">
        <f t="shared" si="10"/>
        <v>24.53</v>
      </c>
      <c r="DS6" s="70" t="str">
        <f>IF(DS7="","",IF(DS7="-","【-】","【"&amp;SUBSTITUTE(TEXT(DS7,"#,##0.00"),"-","△")&amp;"】"))</f>
        <v>【28.46】</v>
      </c>
      <c r="DT6" s="78" t="str">
        <f t="shared" ref="DT6:EC6" si="11">IF(DT7="",NA(),DT7)</f>
        <v>-</v>
      </c>
      <c r="DU6" s="78" t="str">
        <f t="shared" si="11"/>
        <v>-</v>
      </c>
      <c r="DV6" s="78" t="str">
        <f t="shared" si="11"/>
        <v>-</v>
      </c>
      <c r="DW6" s="70">
        <f t="shared" si="11"/>
        <v>0</v>
      </c>
      <c r="DX6" s="70">
        <f t="shared" si="11"/>
        <v>0</v>
      </c>
      <c r="DY6" s="78" t="str">
        <f t="shared" si="11"/>
        <v>-</v>
      </c>
      <c r="DZ6" s="78" t="str">
        <f t="shared" si="11"/>
        <v>-</v>
      </c>
      <c r="EA6" s="78" t="str">
        <f t="shared" si="11"/>
        <v>-</v>
      </c>
      <c r="EB6" s="78">
        <f t="shared" si="11"/>
        <v>0.19</v>
      </c>
      <c r="EC6" s="70">
        <f t="shared" si="11"/>
        <v>0</v>
      </c>
      <c r="ED6" s="70" t="str">
        <f>IF(ED7="","",IF(ED7="-","【-】","【"&amp;SUBSTITUTE(TEXT(ED7,"#,##0.00"),"-","△")&amp;"】"))</f>
        <v>【0.03】</v>
      </c>
      <c r="EE6" s="78" t="str">
        <f t="shared" ref="EE6:EN6" si="12">IF(EE7="",NA(),EE7)</f>
        <v>-</v>
      </c>
      <c r="EF6" s="78" t="str">
        <f t="shared" si="12"/>
        <v>-</v>
      </c>
      <c r="EG6" s="78" t="str">
        <f t="shared" si="12"/>
        <v>-</v>
      </c>
      <c r="EH6" s="70">
        <f t="shared" si="12"/>
        <v>0</v>
      </c>
      <c r="EI6" s="70">
        <f t="shared" si="12"/>
        <v>0</v>
      </c>
      <c r="EJ6" s="78" t="str">
        <f t="shared" si="12"/>
        <v>-</v>
      </c>
      <c r="EK6" s="78" t="str">
        <f t="shared" si="12"/>
        <v>-</v>
      </c>
      <c r="EL6" s="78" t="str">
        <f t="shared" si="12"/>
        <v>-</v>
      </c>
      <c r="EM6" s="78">
        <f t="shared" si="12"/>
        <v>3.e-002</v>
      </c>
      <c r="EN6" s="78">
        <f t="shared" si="12"/>
        <v>3.e-002</v>
      </c>
      <c r="EO6" s="70" t="str">
        <f>IF(EO7="","",IF(EO7="-","【-】","【"&amp;SUBSTITUTE(TEXT(EO7,"#,##0.00"),"-","△")&amp;"】"))</f>
        <v>【0.02】</v>
      </c>
    </row>
    <row r="7" spans="1:148" s="56" customFormat="1">
      <c r="A7" s="57"/>
      <c r="B7" s="63">
        <v>2024</v>
      </c>
      <c r="C7" s="63">
        <v>16926</v>
      </c>
      <c r="D7" s="63">
        <v>46</v>
      </c>
      <c r="E7" s="63">
        <v>17</v>
      </c>
      <c r="F7" s="63">
        <v>5</v>
      </c>
      <c r="G7" s="63">
        <v>0</v>
      </c>
      <c r="H7" s="63" t="s">
        <v>96</v>
      </c>
      <c r="I7" s="63" t="s">
        <v>97</v>
      </c>
      <c r="J7" s="63" t="s">
        <v>98</v>
      </c>
      <c r="K7" s="63" t="s">
        <v>99</v>
      </c>
      <c r="L7" s="63" t="s">
        <v>100</v>
      </c>
      <c r="M7" s="63" t="s">
        <v>101</v>
      </c>
      <c r="N7" s="71" t="s">
        <v>102</v>
      </c>
      <c r="O7" s="71">
        <v>86.61</v>
      </c>
      <c r="P7" s="71">
        <v>2.82</v>
      </c>
      <c r="Q7" s="71">
        <v>87.92</v>
      </c>
      <c r="R7" s="71">
        <v>3806</v>
      </c>
      <c r="S7" s="71">
        <v>22257</v>
      </c>
      <c r="T7" s="71">
        <v>684.87</v>
      </c>
      <c r="U7" s="71">
        <v>32.5</v>
      </c>
      <c r="V7" s="71">
        <v>618</v>
      </c>
      <c r="W7" s="71">
        <v>0.65</v>
      </c>
      <c r="X7" s="71">
        <v>950.77</v>
      </c>
      <c r="Y7" s="71" t="s">
        <v>102</v>
      </c>
      <c r="Z7" s="71" t="s">
        <v>102</v>
      </c>
      <c r="AA7" s="71" t="s">
        <v>102</v>
      </c>
      <c r="AB7" s="71">
        <v>97.86</v>
      </c>
      <c r="AC7" s="71">
        <v>93.26</v>
      </c>
      <c r="AD7" s="71" t="s">
        <v>102</v>
      </c>
      <c r="AE7" s="71" t="s">
        <v>102</v>
      </c>
      <c r="AF7" s="71" t="s">
        <v>102</v>
      </c>
      <c r="AG7" s="71">
        <v>106.35</v>
      </c>
      <c r="AH7" s="71">
        <v>106.62</v>
      </c>
      <c r="AI7" s="71">
        <v>104.3</v>
      </c>
      <c r="AJ7" s="71" t="s">
        <v>102</v>
      </c>
      <c r="AK7" s="71" t="s">
        <v>102</v>
      </c>
      <c r="AL7" s="71" t="s">
        <v>102</v>
      </c>
      <c r="AM7" s="71">
        <v>7.84</v>
      </c>
      <c r="AN7" s="71">
        <v>34.74</v>
      </c>
      <c r="AO7" s="71" t="s">
        <v>102</v>
      </c>
      <c r="AP7" s="71" t="s">
        <v>102</v>
      </c>
      <c r="AQ7" s="71" t="s">
        <v>102</v>
      </c>
      <c r="AR7" s="71">
        <v>129.88999999999999</v>
      </c>
      <c r="AS7" s="71">
        <v>107.99</v>
      </c>
      <c r="AT7" s="71">
        <v>102.74</v>
      </c>
      <c r="AU7" s="71" t="s">
        <v>102</v>
      </c>
      <c r="AV7" s="71" t="s">
        <v>102</v>
      </c>
      <c r="AW7" s="71" t="s">
        <v>102</v>
      </c>
      <c r="AX7" s="71">
        <v>73.290000000000006</v>
      </c>
      <c r="AY7" s="71">
        <v>12.09</v>
      </c>
      <c r="AZ7" s="71" t="s">
        <v>102</v>
      </c>
      <c r="BA7" s="71" t="s">
        <v>102</v>
      </c>
      <c r="BB7" s="71" t="s">
        <v>102</v>
      </c>
      <c r="BC7" s="71">
        <v>44.04</v>
      </c>
      <c r="BD7" s="71">
        <v>58.25</v>
      </c>
      <c r="BE7" s="71">
        <v>47.19</v>
      </c>
      <c r="BF7" s="71" t="s">
        <v>102</v>
      </c>
      <c r="BG7" s="71" t="s">
        <v>102</v>
      </c>
      <c r="BH7" s="71" t="s">
        <v>102</v>
      </c>
      <c r="BI7" s="71">
        <v>917.37</v>
      </c>
      <c r="BJ7" s="71">
        <v>832.78</v>
      </c>
      <c r="BK7" s="71" t="s">
        <v>102</v>
      </c>
      <c r="BL7" s="71" t="s">
        <v>102</v>
      </c>
      <c r="BM7" s="71" t="s">
        <v>102</v>
      </c>
      <c r="BN7" s="71">
        <v>839.21</v>
      </c>
      <c r="BO7" s="71">
        <v>791.46</v>
      </c>
      <c r="BP7" s="71">
        <v>798.1</v>
      </c>
      <c r="BQ7" s="71" t="s">
        <v>102</v>
      </c>
      <c r="BR7" s="71" t="s">
        <v>102</v>
      </c>
      <c r="BS7" s="71" t="s">
        <v>102</v>
      </c>
      <c r="BT7" s="71">
        <v>88.14</v>
      </c>
      <c r="BU7" s="71">
        <v>73.72</v>
      </c>
      <c r="BV7" s="71" t="s">
        <v>102</v>
      </c>
      <c r="BW7" s="71" t="s">
        <v>102</v>
      </c>
      <c r="BX7" s="71" t="s">
        <v>102</v>
      </c>
      <c r="BY7" s="71">
        <v>52.05</v>
      </c>
      <c r="BZ7" s="71">
        <v>47.96</v>
      </c>
      <c r="CA7" s="71">
        <v>54.51</v>
      </c>
      <c r="CB7" s="71" t="s">
        <v>102</v>
      </c>
      <c r="CC7" s="71" t="s">
        <v>102</v>
      </c>
      <c r="CD7" s="71" t="s">
        <v>102</v>
      </c>
      <c r="CE7" s="71">
        <v>213.05</v>
      </c>
      <c r="CF7" s="71">
        <v>254.98</v>
      </c>
      <c r="CG7" s="71" t="s">
        <v>102</v>
      </c>
      <c r="CH7" s="71" t="s">
        <v>102</v>
      </c>
      <c r="CI7" s="71" t="s">
        <v>102</v>
      </c>
      <c r="CJ7" s="71">
        <v>301.86</v>
      </c>
      <c r="CK7" s="71">
        <v>325.85000000000002</v>
      </c>
      <c r="CL7" s="71">
        <v>286.33</v>
      </c>
      <c r="CM7" s="71" t="s">
        <v>102</v>
      </c>
      <c r="CN7" s="71" t="s">
        <v>102</v>
      </c>
      <c r="CO7" s="71" t="s">
        <v>102</v>
      </c>
      <c r="CP7" s="71">
        <v>38.67</v>
      </c>
      <c r="CQ7" s="71">
        <v>38.67</v>
      </c>
      <c r="CR7" s="71" t="s">
        <v>102</v>
      </c>
      <c r="CS7" s="71" t="s">
        <v>102</v>
      </c>
      <c r="CT7" s="71" t="s">
        <v>102</v>
      </c>
      <c r="CU7" s="71">
        <v>46.25</v>
      </c>
      <c r="CV7" s="71">
        <v>45.32</v>
      </c>
      <c r="CW7" s="71">
        <v>49.92</v>
      </c>
      <c r="CX7" s="71" t="s">
        <v>102</v>
      </c>
      <c r="CY7" s="71" t="s">
        <v>102</v>
      </c>
      <c r="CZ7" s="71" t="s">
        <v>102</v>
      </c>
      <c r="DA7" s="71">
        <v>90.62</v>
      </c>
      <c r="DB7" s="71">
        <v>90.78</v>
      </c>
      <c r="DC7" s="71" t="s">
        <v>102</v>
      </c>
      <c r="DD7" s="71" t="s">
        <v>102</v>
      </c>
      <c r="DE7" s="71" t="s">
        <v>102</v>
      </c>
      <c r="DF7" s="71">
        <v>83.96</v>
      </c>
      <c r="DG7" s="71">
        <v>83.54</v>
      </c>
      <c r="DH7" s="71">
        <v>87.8</v>
      </c>
      <c r="DI7" s="71" t="s">
        <v>102</v>
      </c>
      <c r="DJ7" s="71" t="s">
        <v>102</v>
      </c>
      <c r="DK7" s="71" t="s">
        <v>102</v>
      </c>
      <c r="DL7" s="71">
        <v>57.3</v>
      </c>
      <c r="DM7" s="71">
        <v>58.87</v>
      </c>
      <c r="DN7" s="71" t="s">
        <v>102</v>
      </c>
      <c r="DO7" s="71" t="s">
        <v>102</v>
      </c>
      <c r="DP7" s="71" t="s">
        <v>102</v>
      </c>
      <c r="DQ7" s="71">
        <v>25.46</v>
      </c>
      <c r="DR7" s="71">
        <v>24.53</v>
      </c>
      <c r="DS7" s="71">
        <v>28.46</v>
      </c>
      <c r="DT7" s="71" t="s">
        <v>102</v>
      </c>
      <c r="DU7" s="71" t="s">
        <v>102</v>
      </c>
      <c r="DV7" s="71" t="s">
        <v>102</v>
      </c>
      <c r="DW7" s="71">
        <v>0</v>
      </c>
      <c r="DX7" s="71">
        <v>0</v>
      </c>
      <c r="DY7" s="71" t="s">
        <v>102</v>
      </c>
      <c r="DZ7" s="71" t="s">
        <v>102</v>
      </c>
      <c r="EA7" s="71" t="s">
        <v>102</v>
      </c>
      <c r="EB7" s="71">
        <v>0.19</v>
      </c>
      <c r="EC7" s="71">
        <v>0</v>
      </c>
      <c r="ED7" s="71">
        <v>3.e-002</v>
      </c>
      <c r="EE7" s="71" t="s">
        <v>102</v>
      </c>
      <c r="EF7" s="71" t="s">
        <v>102</v>
      </c>
      <c r="EG7" s="71" t="s">
        <v>102</v>
      </c>
      <c r="EH7" s="71">
        <v>0</v>
      </c>
      <c r="EI7" s="71">
        <v>0</v>
      </c>
      <c r="EJ7" s="71" t="s">
        <v>102</v>
      </c>
      <c r="EK7" s="71" t="s">
        <v>102</v>
      </c>
      <c r="EL7" s="71" t="s">
        <v>102</v>
      </c>
      <c r="EM7" s="71">
        <v>3.e-002</v>
      </c>
      <c r="EN7" s="71">
        <v>3.e-002</v>
      </c>
      <c r="EO7" s="71">
        <v>2.e-002</v>
      </c>
    </row>
    <row r="8" spans="1:148"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</row>
    <row r="9" spans="1:148">
      <c r="A9" s="58"/>
      <c r="B9" s="58" t="s">
        <v>103</v>
      </c>
      <c r="C9" s="58" t="s">
        <v>104</v>
      </c>
      <c r="D9" s="58" t="s">
        <v>105</v>
      </c>
      <c r="E9" s="58" t="s">
        <v>106</v>
      </c>
      <c r="F9" s="58" t="s">
        <v>107</v>
      </c>
      <c r="R9" s="72"/>
      <c r="Y9" s="72"/>
      <c r="Z9" s="72"/>
      <c r="AA9" s="72"/>
      <c r="AB9" s="72"/>
      <c r="AC9" s="72"/>
      <c r="AD9" s="72"/>
      <c r="AE9" s="72"/>
      <c r="AF9" s="72"/>
      <c r="AG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D9" s="72"/>
      <c r="EE9" s="72"/>
      <c r="EF9" s="72"/>
      <c r="EG9" s="72"/>
      <c r="EH9" s="72"/>
      <c r="EI9" s="72"/>
      <c r="EJ9" s="72"/>
      <c r="EK9" s="72"/>
      <c r="EL9" s="72"/>
      <c r="EM9" s="72"/>
    </row>
    <row r="10" spans="1:148">
      <c r="A10" s="58" t="s">
        <v>34</v>
      </c>
      <c r="B10" s="64">
        <f>DATEVALUE($B7-B11&amp;"/1/"&amp;B12)</f>
        <v>37257</v>
      </c>
      <c r="C10" s="64">
        <f>DATEVALUE($B7-C11&amp;"/1/"&amp;C12)</f>
        <v>37622</v>
      </c>
      <c r="D10" s="64">
        <f>DATEVALUE($B7-D11&amp;"/1/"&amp;D12)</f>
        <v>37988</v>
      </c>
      <c r="E10" s="64">
        <f>DATEVALUE($B7-E11&amp;"/1/"&amp;E12)</f>
        <v>38355</v>
      </c>
      <c r="F10" s="64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松崎　聖</cp:lastModifiedBy>
  <dcterms:created xsi:type="dcterms:W3CDTF">2025-12-23T06:15:50Z</dcterms:created>
  <dcterms:modified xsi:type="dcterms:W3CDTF">2026-02-06T11:06:11Z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2026-02-06T11:06:11Z</vt:filetime>
  </property>
</Properties>
</file>